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12" activeTab="1"/>
  </bookViews>
  <sheets>
    <sheet name="DS ĐV" sheetId="1" r:id="rId1"/>
    <sheet name="B1" sheetId="2" r:id="rId2"/>
    <sheet name="B213" sheetId="3" r:id="rId3"/>
    <sheet name="B21" sheetId="4" r:id="rId4"/>
    <sheet name="B3" sheetId="5" r:id="rId5"/>
    <sheet name="B4" sheetId="6" r:id="rId6"/>
    <sheet name="B5" sheetId="7" r:id="rId7"/>
    <sheet name="B6a" sheetId="8" r:id="rId8"/>
    <sheet name="B6b" sheetId="9" r:id="rId9"/>
    <sheet name="B7" sheetId="10" r:id="rId10"/>
    <sheet name="B8C" sheetId="11" r:id="rId11"/>
  </sheets>
  <externalReferences>
    <externalReference r:id="rId14"/>
  </externalReferences>
  <definedNames>
    <definedName name="_xlnm.Print_Titles" localSheetId="7">'B6a'!$5:$10</definedName>
    <definedName name="_xlnm.Print_Area" localSheetId="1">'B1'!$A$1:$AE$22</definedName>
    <definedName name="_xlnm.Print_Area" localSheetId="3">'B21'!$A$1:$D$64</definedName>
    <definedName name="_xlnm.Print_Area" localSheetId="2">'B213'!$A$1:$AB$37</definedName>
    <definedName name="_xlnm.Print_Area" localSheetId="4">'B3'!$A$1:$D$93</definedName>
    <definedName name="_xlnm.Print_Area" localSheetId="5">'B4'!$A$1:$K$53</definedName>
    <definedName name="_xlnm.Print_Area" localSheetId="6">'B5'!$A$1:$G$44</definedName>
    <definedName name="_xlnm.Print_Area" localSheetId="7">'B6a'!$A$1:$AB$28</definedName>
    <definedName name="_xlnm.Print_Area" localSheetId="8">'B6b'!$A$1:$AB$30</definedName>
    <definedName name="_xlnm.Print_Area" localSheetId="9">'B7'!$A$1:$D$53</definedName>
    <definedName name="_xlnm.Print_Area" localSheetId="10">'B8C'!$A$1:$I$45</definedName>
  </definedNames>
  <calcPr fullCalcOnLoad="1"/>
</workbook>
</file>

<file path=xl/sharedStrings.xml><?xml version="1.0" encoding="utf-8"?>
<sst xmlns="http://schemas.openxmlformats.org/spreadsheetml/2006/main" count="621" uniqueCount="454">
  <si>
    <t xml:space="preserve">   Người lập biểu</t>
  </si>
  <si>
    <t>I. Khen thưởng tổ chức đảng và đảng viên trong năm</t>
  </si>
  <si>
    <t xml:space="preserve">1. Khen thưởng tổ chức đảng </t>
  </si>
  <si>
    <t>- Tặng cờ</t>
  </si>
  <si>
    <t>- Tặng bằng khen</t>
  </si>
  <si>
    <t>b) Số tổ chức cơ sở đảng được khen, chia ra:</t>
  </si>
  <si>
    <t>a) Số tổ chức đảng cấp trên trực tiếp cơ sở được khen, chia ra:</t>
  </si>
  <si>
    <t>- Tặng giấy khen</t>
  </si>
  <si>
    <t>b) Số chi bộ trực thuộc đảng bộ cơ sở được khen, chia ra:</t>
  </si>
  <si>
    <t>2. Số đảng viên được khen, chia ra:</t>
  </si>
  <si>
    <t>II. Tặng huy hiệu đảng trong năm</t>
  </si>
  <si>
    <t>- Huy hiệu Đảng 30 năm</t>
  </si>
  <si>
    <t>- Huy hiệu Đảng 40 năm</t>
  </si>
  <si>
    <t>- Huy hiệu Đảng 45 năm</t>
  </si>
  <si>
    <t>- Huy hiệu Đảng 50 năm</t>
  </si>
  <si>
    <t>- Huy hiệu Đảng 55 năm</t>
  </si>
  <si>
    <t>- Huy hiệu Đảng 60 năm</t>
  </si>
  <si>
    <t>- Huy hiệu Đảng 65 năm</t>
  </si>
  <si>
    <t>- Huy hiệu Đảng 70 năm</t>
  </si>
  <si>
    <t>III. Phát thẻ đảng viên trong năm</t>
  </si>
  <si>
    <t>1. Số thẻ đảng viên được phát cho đảng viên chính thức</t>
  </si>
  <si>
    <t>2. Số thẻ đảng viên được cấp lại cho đảng viên do mất</t>
  </si>
  <si>
    <t>IV. Giới thiệu sinh hoạt Đảng trong năm</t>
  </si>
  <si>
    <t>1. Số lượt đảng viên chuyển sinh hoạt đảng tạm thời</t>
  </si>
  <si>
    <t>- Giới thiệu chuyển đi</t>
  </si>
  <si>
    <t>- Tiếp nhận chuyển đến</t>
  </si>
  <si>
    <t>2. Số lượt đảng viên chuyển sinh hoạt đảng chính thức</t>
  </si>
  <si>
    <t>3. Một số nội dung liên quan đến giới thiệu sinh hoạt đảng</t>
  </si>
  <si>
    <t>- Số đảng viên giới thiệu sinh hoạt đảng đi chưa đúng quy định</t>
  </si>
  <si>
    <t>- Số trường hợp phát hiện giả mạo qua giới thiệu sinh hoạt đảng</t>
  </si>
  <si>
    <t>- Số đảng viên nơi khác chuyển SH đảng đến chưa đúng quy định</t>
  </si>
  <si>
    <t>3. Số thẻ đảng viên được cấp lại cho đảng viên do bị hỏng</t>
  </si>
  <si>
    <t>Thực hiện</t>
  </si>
  <si>
    <t>(% ) kỳ này so với cùng kỳ năm trước</t>
  </si>
  <si>
    <t>HĐND</t>
  </si>
  <si>
    <t>Bí thư</t>
  </si>
  <si>
    <t>Chủ tịch</t>
  </si>
  <si>
    <t>Phó chủ tịch</t>
  </si>
  <si>
    <t>TỔNG SỐ</t>
  </si>
  <si>
    <t xml:space="preserve">                    *                                                              </t>
  </si>
  <si>
    <t>Ban chấp hành</t>
  </si>
  <si>
    <t>Ban thường vụ</t>
  </si>
  <si>
    <t>Lãnh đạo chủ chốt</t>
  </si>
  <si>
    <t>- Phó giáo sư</t>
  </si>
  <si>
    <t>- Sơ cấp</t>
  </si>
  <si>
    <t>- Cao cấp, cử nhân</t>
  </si>
  <si>
    <t>4. Trình độ lý luận chính trị</t>
  </si>
  <si>
    <t>THỐNG KÊ ĐÁNH GIÁ CHẤT LƯỢNG</t>
  </si>
  <si>
    <t>TỔ CHỨC ĐẢNG</t>
  </si>
  <si>
    <t>Tiêu chí</t>
  </si>
  <si>
    <t>Cơ quan Đảng, MTTQ, tổ chức CT-XH</t>
  </si>
  <si>
    <t>Cơ quan Nhà nước</t>
  </si>
  <si>
    <t>Đơn vị sự nghiệp</t>
  </si>
  <si>
    <t>Công lập</t>
  </si>
  <si>
    <t>Ngoài Công lập</t>
  </si>
  <si>
    <t>Công an</t>
  </si>
  <si>
    <t>Quân đội</t>
  </si>
  <si>
    <t>Tổ chức đảng ở ngoài nước</t>
  </si>
  <si>
    <t>Doanh nghiệp và Hợp tác xã</t>
  </si>
  <si>
    <t>DN có vốn NN</t>
  </si>
  <si>
    <t>Chia ra</t>
  </si>
  <si>
    <t>HTX</t>
  </si>
  <si>
    <t>CT TN HH</t>
  </si>
  <si>
    <t>CT Hợp danh</t>
  </si>
  <si>
    <t>Trđó: 100% vốn NN</t>
  </si>
  <si>
    <t>Phường</t>
  </si>
  <si>
    <t>Thị trấn</t>
  </si>
  <si>
    <t>ĐVT: Người</t>
  </si>
  <si>
    <t>THỐNG KÊ ĐÁNH GIÁ CHẤT LƯỢNG ĐẢNG VIÊN</t>
  </si>
  <si>
    <t>Biểu số 6B-BTCTW</t>
  </si>
  <si>
    <t>Biểu số 6A-BTCTW</t>
  </si>
  <si>
    <t xml:space="preserve">Đvt: Người  </t>
  </si>
  <si>
    <t>LOẠI CƠ SỞ</t>
  </si>
  <si>
    <t>Số tổ chức cơ sở đảng</t>
  </si>
  <si>
    <t>Tổng số đảng viên</t>
  </si>
  <si>
    <t>Đảng bộ bộ phận</t>
  </si>
  <si>
    <t>Chi bộ trực thuộc</t>
  </si>
  <si>
    <t>Đảng bộ cơ sở</t>
  </si>
  <si>
    <t>Chi bộ cơ sở</t>
  </si>
  <si>
    <t>1. Xã</t>
  </si>
  <si>
    <t>2. Phường</t>
  </si>
  <si>
    <t>3. Thị Trấn</t>
  </si>
  <si>
    <t>Tổ chức đảng trực thuộc Đảng bộ Cơ  sở</t>
  </si>
  <si>
    <t>4. Cơ quan Đảng, MTTQ, tổ chức CT-XH</t>
  </si>
  <si>
    <t>5. Cơ quan Nhà nước</t>
  </si>
  <si>
    <t>6. Đơn vị sự nghiệp, gồm:</t>
  </si>
  <si>
    <t>a) Công lập</t>
  </si>
  <si>
    <t>b) Ngoài công lập</t>
  </si>
  <si>
    <t>7. Quân đội</t>
  </si>
  <si>
    <t>8. Công an</t>
  </si>
  <si>
    <t>9. Doanh nghiệp và hợp tác xã</t>
  </si>
  <si>
    <t>a) Doanh nghiệp có vốn Nhà nước</t>
  </si>
  <si>
    <t>- Nhà nước nắm giữ 100% vốn điều lệ</t>
  </si>
  <si>
    <t>- Nhà nước nắm giữ từ 50% vốn điều lệ trở lên</t>
  </si>
  <si>
    <t>- Nhà nước nắm giữ dưới 50% vốn điều lệ</t>
  </si>
  <si>
    <t>b) Doanh nghiệp không có vốn Nhà nước</t>
  </si>
  <si>
    <t>- Công ty Cổ phần</t>
  </si>
  <si>
    <t>- Doanh nghiệp tư nhân</t>
  </si>
  <si>
    <t>- Công ty trách nhiệm hữu hạn</t>
  </si>
  <si>
    <t>- Công ty liên doanh</t>
  </si>
  <si>
    <t>- Công ty hợp danh</t>
  </si>
  <si>
    <t>c) Hợp tác xã</t>
  </si>
  <si>
    <t>10. Tổ chức cơ sở đảng ở ngoài nước</t>
  </si>
  <si>
    <t>11. Cơ sở khác *</t>
  </si>
  <si>
    <t>Cộng (1+2+…+11)</t>
  </si>
  <si>
    <r>
      <t>Ghi chú</t>
    </r>
    <r>
      <rPr>
        <i/>
        <sz val="11"/>
        <rFont val="Times New Roman"/>
        <family val="1"/>
      </rPr>
      <t>: (*) Tên cơ sở khác nếu có ...................</t>
    </r>
  </si>
  <si>
    <t>2 (=3+4)</t>
  </si>
  <si>
    <t>Đạo Hồi</t>
  </si>
  <si>
    <t>Đạo khác</t>
  </si>
  <si>
    <t>Người lập biểu</t>
  </si>
  <si>
    <t>I. Tổng số đảng viên mới kết nạp</t>
  </si>
  <si>
    <t>Trong đó: - Kết nạp lại</t>
  </si>
  <si>
    <t xml:space="preserve">               - Phụ nữ</t>
  </si>
  <si>
    <t xml:space="preserve">               - Dân tộc thiểu số</t>
  </si>
  <si>
    <t xml:space="preserve">               - Tôn giáo</t>
  </si>
  <si>
    <t xml:space="preserve">               - Đoàn viên TNCSHCM</t>
  </si>
  <si>
    <t>II. Phân tích đảng viên mới kết nạp</t>
  </si>
  <si>
    <t>Trong đó: + Có kết nạp đảng viên</t>
  </si>
  <si>
    <t xml:space="preserve">               - Chủ doanh nghiệp tư nhân</t>
  </si>
  <si>
    <t xml:space="preserve">               - Quần chúng vi phạm chính sách KHHGĐ</t>
  </si>
  <si>
    <t xml:space="preserve">               - Có quan hệ hôn nhân với nước ngoài</t>
  </si>
  <si>
    <t>1. Nghề nghiệp</t>
  </si>
  <si>
    <t>- Cán bộ, công chức cơ quan Nhà nước tính từ cấp huyện trở lên</t>
  </si>
  <si>
    <t>- Cán bộ, công chức, người hoạt động không chuyên trách ở xã, phường, thị trấn</t>
  </si>
  <si>
    <t>- Người hoạt động không chuyên trách thôn, bản (ấp, khóm)</t>
  </si>
  <si>
    <t>- Viên chức trong các đơn vị sự nghiệp công lập</t>
  </si>
  <si>
    <t>- Viên chức trong các đơn vị sự nghiệp ngoài công lập</t>
  </si>
  <si>
    <t>- Lãnh đạo, quản lý và lao động trong các doanh nghiệp, chia ra:</t>
  </si>
  <si>
    <t>+ Người lãnh đạo, quản lý doanh nghiệp</t>
  </si>
  <si>
    <t>+ Nhân viên, người gián tiếp sản xuất</t>
  </si>
  <si>
    <t>+ Công nhân, lao động trực tiếp sản xuất</t>
  </si>
  <si>
    <t>- Người làm nông, lâm, ngư nghiệp</t>
  </si>
  <si>
    <t>- Sỹ quan, chiến sĩ quân đội và công an (lực lượng vũ trang)</t>
  </si>
  <si>
    <t>- Sinh viên</t>
  </si>
  <si>
    <t>- Học sinh</t>
  </si>
  <si>
    <t>- Khác (lao động hợp đồng, tự do ...)</t>
  </si>
  <si>
    <t>2. Tuổi đời</t>
  </si>
  <si>
    <t>- Từ 31 - 35 tuổi</t>
  </si>
  <si>
    <t>- Từ 36 - 40 tuổi</t>
  </si>
  <si>
    <t>- Từ 41 - 45 tuổi</t>
  </si>
  <si>
    <t>- Từ 46 - 50 tuổi</t>
  </si>
  <si>
    <t>- Từ 51 - 55 tuổi</t>
  </si>
  <si>
    <t>- Trên 55 tuổi</t>
  </si>
  <si>
    <t>- Tuổi bình quân</t>
  </si>
  <si>
    <t>- Từ 18 - 30 tuổi</t>
  </si>
  <si>
    <t>3. Trình độ học vấn</t>
  </si>
  <si>
    <t>- Biết đọc, biết viết chữ quốc ngữ</t>
  </si>
  <si>
    <t>- Tiểu học</t>
  </si>
  <si>
    <t>- Trung học cơ sở</t>
  </si>
  <si>
    <t>- Trung học phổ thông</t>
  </si>
  <si>
    <t>4. Trình độ chuyên môn, nghiệp vụ</t>
  </si>
  <si>
    <t>- Công nhân kỹ thuật, nhân viên nghiệp vụ, sơ cấp</t>
  </si>
  <si>
    <t>- Trung cấp</t>
  </si>
  <si>
    <t>- Cao đẳng</t>
  </si>
  <si>
    <t>- Đại học</t>
  </si>
  <si>
    <t>- Thạc sỹ (tương đương)</t>
  </si>
  <si>
    <t>- Tiến sỹ (tương đương)</t>
  </si>
  <si>
    <t>5. Chức danh khoa học</t>
  </si>
  <si>
    <t>- Phó Giáo sư</t>
  </si>
  <si>
    <t>- Giáo sư</t>
  </si>
  <si>
    <t>III. Số tổ chức cơ sở đảng có đến cuối kỳ báo cáo</t>
  </si>
  <si>
    <t>1. Đảng bộ cơ sở</t>
  </si>
  <si>
    <t>2. Chi bộ cơ sở</t>
  </si>
  <si>
    <t>THỐNG KÊ</t>
  </si>
  <si>
    <t>- Cán bộ, công chức cơ quan Đảng, Mặt trận Tổ quốc, tổ chức chính trị - xã hội tính từ cấp huyện trở lên</t>
  </si>
  <si>
    <t xml:space="preserve">                  + Không còn quần chúng</t>
  </si>
  <si>
    <t>TIÊU CHÍ</t>
  </si>
  <si>
    <r>
      <t xml:space="preserve"> </t>
    </r>
    <r>
      <rPr>
        <b/>
        <u val="single"/>
        <sz val="12"/>
        <rFont val="Times New Roman"/>
        <family val="1"/>
      </rPr>
      <t>Biểu số 2-BTCTW</t>
    </r>
    <r>
      <rPr>
        <sz val="10"/>
        <rFont val="Times New Roman"/>
        <family val="1"/>
      </rPr>
      <t xml:space="preserve">
    Đvt: Người</t>
    </r>
  </si>
  <si>
    <t>H'Mông</t>
  </si>
  <si>
    <t>Xơ - Đăng (Ca - Dong)</t>
  </si>
  <si>
    <t>M'Nông</t>
  </si>
  <si>
    <t>Tà Ôi, Pa Cô</t>
  </si>
  <si>
    <t>Rơ - Măm</t>
  </si>
  <si>
    <t>Đảng viên chia theo tôn giáo</t>
  </si>
  <si>
    <t>Đạo Hòa Hảo</t>
  </si>
  <si>
    <t>Đạo Thiên Chúa (Công giáo Roma)</t>
  </si>
  <si>
    <t xml:space="preserve">Đvt: Người   </t>
  </si>
  <si>
    <t>(%) kỳ này so với cùng kỳ năm trước</t>
  </si>
  <si>
    <t xml:space="preserve">   Tiếp Biểu số 3 - TCTW</t>
  </si>
  <si>
    <t>5. Trình độ chuyên môn nghiệp vụ</t>
  </si>
  <si>
    <t>6. Chức danh khoa học</t>
  </si>
  <si>
    <t>7. Trình độ lý luận chính trị</t>
  </si>
  <si>
    <t>4( = 2*100 / 3)</t>
  </si>
  <si>
    <t>4 (= 2*100/3)</t>
  </si>
  <si>
    <t>Trong đó: - Nữ</t>
  </si>
  <si>
    <t xml:space="preserve">               - Dự bị</t>
  </si>
  <si>
    <t xml:space="preserve">               - Tôn giáo (người có đạo)</t>
  </si>
  <si>
    <t xml:space="preserve">               - Đoàn viên TNCS HCM</t>
  </si>
  <si>
    <t xml:space="preserve">               - Được miễn công tác và sinh hoạt đảng</t>
  </si>
  <si>
    <t xml:space="preserve">               - Có quan hệ hôn nhân với người nước ngoài</t>
  </si>
  <si>
    <t>I. Đảng viên trong danh sách có đến cuối kỳ báo cáo</t>
  </si>
  <si>
    <t>II. Phân tích đội ngũ đảng viên</t>
  </si>
  <si>
    <t>a. Đảng viên làm việc và công tác</t>
  </si>
  <si>
    <t>b. Đảng viên đã nghỉ hưu và nghỉ công tác</t>
  </si>
  <si>
    <t>Trong đó: Được miễn công tác và sinh hoạt đảng</t>
  </si>
  <si>
    <t>3. Thời gian kết nạp vào Đảng</t>
  </si>
  <si>
    <t xml:space="preserve">4. Trình độ học vấn </t>
  </si>
  <si>
    <t>A</t>
  </si>
  <si>
    <t>B</t>
  </si>
  <si>
    <t>_____</t>
  </si>
  <si>
    <t>TT</t>
  </si>
  <si>
    <t>%</t>
  </si>
  <si>
    <t>*</t>
  </si>
  <si>
    <t>Kinh</t>
  </si>
  <si>
    <t>Xinh Mun</t>
  </si>
  <si>
    <t>Chu - Ru</t>
  </si>
  <si>
    <t>Hoa</t>
  </si>
  <si>
    <t>La Ha</t>
  </si>
  <si>
    <t>Dao</t>
  </si>
  <si>
    <t>Gia Rai</t>
  </si>
  <si>
    <t>Ba - Na</t>
  </si>
  <si>
    <t>Si La</t>
  </si>
  <si>
    <t>Raglai</t>
  </si>
  <si>
    <t>II</t>
  </si>
  <si>
    <t>Co</t>
  </si>
  <si>
    <t>I</t>
  </si>
  <si>
    <t>chia ra:</t>
  </si>
  <si>
    <t>UBND</t>
  </si>
  <si>
    <t>ĐẢNG CỘNG SẢN VIỆT NAM</t>
  </si>
  <si>
    <t>BÁO CÁO</t>
  </si>
  <si>
    <t>số lượng giới thiệu và tiếp nhận</t>
  </si>
  <si>
    <t>TỔ CHỨC ĐẢNG TRỰC THUỘC</t>
  </si>
  <si>
    <t>TỔNG SỐ ĐẢNG VIÊN</t>
  </si>
  <si>
    <t>GIỚI THIỆU ĐI</t>
  </si>
  <si>
    <t>TIẾP NHẬN VỀ</t>
  </si>
  <si>
    <t>GHI CHÚ</t>
  </si>
  <si>
    <t>Số ĐV thuộc diện giới thiệu</t>
  </si>
  <si>
    <t>Trong đó</t>
  </si>
  <si>
    <t>Số đảng viên đã tiếp nhận</t>
  </si>
  <si>
    <t>Đã giới thiệu</t>
  </si>
  <si>
    <t>Chưa giới thiệu</t>
  </si>
  <si>
    <t>ĐƠN VỊ</t>
  </si>
  <si>
    <t>Tổng cộng</t>
  </si>
  <si>
    <r>
      <t>Nơi nhận</t>
    </r>
    <r>
      <rPr>
        <sz val="14"/>
        <rFont val="Times New Roman"/>
        <family val="1"/>
      </rPr>
      <t>:</t>
    </r>
  </si>
  <si>
    <t>- Lưu.</t>
  </si>
  <si>
    <t>Đảng viên mới kết nạp</t>
  </si>
  <si>
    <t>Đvt: Người</t>
  </si>
  <si>
    <t>Tổng số</t>
  </si>
  <si>
    <t>THỰC HIỆN</t>
  </si>
  <si>
    <t>Kỳ này</t>
  </si>
  <si>
    <t>Cùng kỳ năm trước</t>
  </si>
  <si>
    <t>(%) Kỳ này so với cùng kỳ năm trước</t>
  </si>
  <si>
    <t>Kháng</t>
  </si>
  <si>
    <t>Hà Nhì</t>
  </si>
  <si>
    <t>Lào</t>
  </si>
  <si>
    <t>La Chí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</si>
  <si>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</si>
  <si>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</si>
  <si>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</si>
  <si>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</si>
  <si>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</si>
  <si>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</si>
  <si>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</si>
  <si>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</si>
  <si>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</si>
  <si>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</si>
  <si>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Pu Péo</t>
  </si>
  <si>
    <t>Ơ Đu</t>
  </si>
  <si>
    <t>Dân tộc khác</t>
  </si>
  <si>
    <t>Tày</t>
  </si>
  <si>
    <t>Thái</t>
  </si>
  <si>
    <t>Khơ - me</t>
  </si>
  <si>
    <t>Mường</t>
  </si>
  <si>
    <t>Nùng</t>
  </si>
  <si>
    <t>Ê - Đê</t>
  </si>
  <si>
    <t>Ngái</t>
  </si>
  <si>
    <t>Sán Chay</t>
  </si>
  <si>
    <t>Cơ Ho</t>
  </si>
  <si>
    <t>Chăm</t>
  </si>
  <si>
    <t>Sán Dìu</t>
  </si>
  <si>
    <t>HRê</t>
  </si>
  <si>
    <t>XTiêng</t>
  </si>
  <si>
    <t>Bru-Vân Kiều</t>
  </si>
  <si>
    <t>Thổ</t>
  </si>
  <si>
    <t>Giáy</t>
  </si>
  <si>
    <t>Cơ Tu</t>
  </si>
  <si>
    <t>Giẻ Triêng</t>
  </si>
  <si>
    <t>Mạ</t>
  </si>
  <si>
    <t>Khơ Mú</t>
  </si>
  <si>
    <t>Chơ - Ro</t>
  </si>
  <si>
    <t>Đạo Tin Lành</t>
  </si>
  <si>
    <t>Đạo Phật</t>
  </si>
  <si>
    <t>Đạo Cao Đài</t>
  </si>
  <si>
    <t>Tỷ lệ (%)</t>
  </si>
  <si>
    <t>B Râu</t>
  </si>
  <si>
    <r>
      <t>Ghi chú:</t>
    </r>
    <r>
      <rPr>
        <i/>
        <sz val="12"/>
        <rFont val="Times New Roman"/>
        <family val="1"/>
      </rPr>
      <t xml:space="preserve"> Đảng viên trong các tôn giáo, so với tổng số đảng viên, chiếm …….%</t>
    </r>
  </si>
  <si>
    <t>- Đảng viên dân tộc khác là: ……………....
- Đảng viên đạo khác là: ……………..</t>
  </si>
  <si>
    <t>THỐNG KÊ ĐẢNG VIÊN</t>
  </si>
  <si>
    <t>CHIA THEO DÂN TỘC VÀ TÔN GIÁO</t>
  </si>
  <si>
    <t>Biểu 4 -BTCTW</t>
  </si>
  <si>
    <t>Trong đó: nữ</t>
  </si>
  <si>
    <t>Đảng viên chia theo dân tộc</t>
  </si>
  <si>
    <t>Q.tịch gốc nước ngoài</t>
  </si>
  <si>
    <t>Đảng viên chia theo dân tộc, 
tôn giáo</t>
  </si>
  <si>
    <t>Tên các dân tộc, 
tôn giáo</t>
  </si>
  <si>
    <t>Số điện thoại: …………………………..</t>
  </si>
  <si>
    <t>CHIA THEO CÁC LOẠI HÌNH TỔ CHỨC CƠ SỞ ĐẢNG</t>
  </si>
  <si>
    <t>Xã</t>
  </si>
  <si>
    <t>Trong đó: Số mới thành lập</t>
  </si>
  <si>
    <t>Phó Bí thư</t>
  </si>
  <si>
    <t>Phân tích tổng số theo:</t>
  </si>
  <si>
    <t>1. Tuổi đời:</t>
  </si>
  <si>
    <t>2. Trình độ học vấn</t>
  </si>
  <si>
    <t>3. Trình độ chuyên môn nghiệp vụ</t>
  </si>
  <si>
    <t>- Từ 56 - 60 tuổi</t>
  </si>
  <si>
    <t>- Từ Trên 60 tuổi</t>
  </si>
  <si>
    <t>- Trước 19/8/1945</t>
  </si>
  <si>
    <t>- Từ 19/8/1945 đến 20/7/1954</t>
  </si>
  <si>
    <t>- Từ 21/7/1954 đến 30/4/1975</t>
  </si>
  <si>
    <t>- Từ 1/5/1975 đến nay</t>
  </si>
  <si>
    <t>- Biết đọc, biết viết chữ Quốc ngữ</t>
  </si>
  <si>
    <t>- Trung học Phổ thông</t>
  </si>
  <si>
    <t>- Công nhân kỹ thuật, nhân viên nghiệp vụ,sơ cấp</t>
  </si>
  <si>
    <t>Trong đó: 100% vốn đầu tư nước ngoài</t>
  </si>
  <si>
    <t>NN Nắm giữ 100% vốn điều lệ</t>
  </si>
  <si>
    <t>NN Nắm giữ từ 50% vốn điều lệ trở lên</t>
  </si>
  <si>
    <t>NN Nắm giữ dưới 50% vốn điều lệ</t>
  </si>
  <si>
    <t>DN ngoài khu vực Nhà nước</t>
  </si>
  <si>
    <t>CT Cổ  phần</t>
  </si>
  <si>
    <t>DN Tư nhân</t>
  </si>
  <si>
    <t>DN có vốn nước ngoài</t>
  </si>
  <si>
    <t>STT</t>
  </si>
  <si>
    <t>3=4+...+14</t>
  </si>
  <si>
    <t>Số có đến cuối năm (1=2+3)</t>
  </si>
  <si>
    <t>Số đã đánh giá, xếp loại chất lượng</t>
  </si>
  <si>
    <t>-</t>
  </si>
  <si>
    <t>HTXSNV</t>
  </si>
  <si>
    <t>HTNV</t>
  </si>
  <si>
    <t>HTTNV</t>
  </si>
  <si>
    <t>Không HTNV</t>
  </si>
  <si>
    <t>Số chưa ĐG, XL chất lượng</t>
  </si>
  <si>
    <t>TỔ CHỨC CƠ SỞ ĐẢNG</t>
  </si>
  <si>
    <t>Số có mặt đến thời điểm KĐ, ĐG, XL chất lượng (1=2+3+4)</t>
  </si>
  <si>
    <t>Số được miễn KĐ, ĐG, XL chất lượng</t>
  </si>
  <si>
    <t>Số chưa được KĐ, ĐG, XL chất lượng</t>
  </si>
  <si>
    <t>Số đã KĐ, ĐG, XL chất lượng</t>
  </si>
  <si>
    <t>Chỉ hoàn thành dưới 50% số tiêu chí</t>
  </si>
  <si>
    <t>ĐV là công chức, viên chức xếp loại KHTNV</t>
  </si>
  <si>
    <t>Bị xử lý kỷ luật trong năm</t>
  </si>
  <si>
    <t>Số được gợi ý kiểm điểm</t>
  </si>
  <si>
    <t>Cấp có thẩm quyền kết luận ĐG có biểu hiện suy thoái</t>
  </si>
  <si>
    <t>Doanh nghiệp ngoài khu vực NN</t>
  </si>
  <si>
    <t>CT Cổ phần</t>
  </si>
  <si>
    <t>Tổ chức đảng khác</t>
  </si>
  <si>
    <t>BÁO CÁO 
TĂNG GIẢM ĐẢNG VIÊN VÀ NGHIỆP VỤ CÔNG TÁC ĐẢNG VIÊN</t>
  </si>
  <si>
    <t>Biểu số 1A-TCTW</t>
  </si>
  <si>
    <t>TĂNG</t>
  </si>
  <si>
    <t>GIẢM</t>
  </si>
  <si>
    <t>HUY HIỆU ĐẢNG LÀM TRONG KỲ</t>
  </si>
  <si>
    <t>THẺ ĐẢNG LÀM TRONG KỲ</t>
  </si>
  <si>
    <t>CHUYỂN SHĐ TẠM THỜI TRONG KỲ</t>
  </si>
  <si>
    <t>Kết nạp</t>
  </si>
  <si>
    <t>Ngoài tỉnh đến</t>
  </si>
  <si>
    <t>Trong tỉnh đến</t>
  </si>
  <si>
    <t>Phục hồi Đảng tịch</t>
  </si>
  <si>
    <t>Cộng tăng</t>
  </si>
  <si>
    <t>Từ trần</t>
  </si>
  <si>
    <t>Khai trừ</t>
  </si>
  <si>
    <t>Xoá tên</t>
  </si>
  <si>
    <t>Xin ra khỏi Đảng</t>
  </si>
  <si>
    <t>Đi ngoài tỉnh</t>
  </si>
  <si>
    <t>Đi trong tỉnh</t>
  </si>
  <si>
    <t>Cộng giảm</t>
  </si>
  <si>
    <t>Trong đó ĐV dự bị</t>
  </si>
  <si>
    <t>Riêng xã, phường TT</t>
  </si>
  <si>
    <t>70 năm</t>
  </si>
  <si>
    <t>65 năm</t>
  </si>
  <si>
    <t>60 năm</t>
  </si>
  <si>
    <t>55 năm</t>
  </si>
  <si>
    <t>50 năm</t>
  </si>
  <si>
    <t>45 năm</t>
  </si>
  <si>
    <t>40 năm</t>
  </si>
  <si>
    <t>30 năm</t>
  </si>
  <si>
    <t>Chuyển đi</t>
  </si>
  <si>
    <t>Chuyển đến</t>
  </si>
  <si>
    <t>SỐ TT</t>
  </si>
  <si>
    <t>(Từ 01/01/2020 đến 31/12/2020)</t>
  </si>
  <si>
    <t>Năm 2020</t>
  </si>
  <si>
    <t xml:space="preserve">                       *                                                            NĂM 2020</t>
  </si>
  <si>
    <t>Có đến 31/12/2020</t>
  </si>
  <si>
    <t xml:space="preserve">                             *                                                      Năm 2020</t>
  </si>
  <si>
    <t xml:space="preserve">                  *                                                                Năm 2020                                              Đvt: Người</t>
  </si>
  <si>
    <t>TỔNG SỐ ĐV ĐẾN 31/12/19</t>
  </si>
  <si>
    <t>ĐẢNG VIÊN CÓ ĐẾN 31/12/20</t>
  </si>
  <si>
    <t>TỔ CHỨC CƠ SỞ ĐẢNG CÓ ĐẾN 31/12/20</t>
  </si>
  <si>
    <t>75 năm</t>
  </si>
  <si>
    <t>……………………..., ngày      tháng 02 năm 2021</t>
  </si>
  <si>
    <t>Hải Dương., ngày     tháng    năm 2021</t>
  </si>
  <si>
    <t>Hải Dương, ngày      tháng   năm 2021</t>
  </si>
  <si>
    <t>thực hiện Quy định 213 của Bộ Chính trị</t>
  </si>
  <si>
    <t>…………..., ngày     tháng   năm 2020</t>
  </si>
  <si>
    <t>Tiêu chí 1</t>
  </si>
  <si>
    <t>Nêu gương tốt</t>
  </si>
  <si>
    <t xml:space="preserve">Nêu gương </t>
  </si>
  <si>
    <t>Tiêu chí 2</t>
  </si>
  <si>
    <t>Tiêu chí 3</t>
  </si>
  <si>
    <t>Tiêu chí 4</t>
  </si>
  <si>
    <t>Tiêu chí 5</t>
  </si>
  <si>
    <t>Tiêu chí 6</t>
  </si>
  <si>
    <t>Gương mẫu đi đầu</t>
  </si>
  <si>
    <t>Chưa nêu gương</t>
  </si>
  <si>
    <t>Gương mẫu</t>
  </si>
  <si>
    <t>Chưa gương mẫu</t>
  </si>
  <si>
    <t>Tham gia đầy đủ</t>
  </si>
  <si>
    <t>Tham gia chưa đầy đủ</t>
  </si>
  <si>
    <t>Không tham gia</t>
  </si>
  <si>
    <t>Thường xuyên tích cực</t>
  </si>
  <si>
    <t>Thường xuyên</t>
  </si>
  <si>
    <t>Chưa thường xuyên</t>
  </si>
  <si>
    <t>Rất tích cực</t>
  </si>
  <si>
    <t>Tích cực</t>
  </si>
  <si>
    <t>Chưa tích cực</t>
  </si>
  <si>
    <t>Biểu dương</t>
  </si>
  <si>
    <t>Không đề nghị</t>
  </si>
  <si>
    <t xml:space="preserve">Xem xét xử lý </t>
  </si>
  <si>
    <t>………………., ngày ... tháng  năm 2021</t>
  </si>
  <si>
    <t>…………..., ngày     tháng   năm 2021</t>
  </si>
  <si>
    <t>……………………., ngày ... tháng     năm 2021</t>
  </si>
  <si>
    <t>………………………….., ngày       tháng     năm 2021</t>
  </si>
  <si>
    <t>……………………., ngày     tháng    năm 2021</t>
  </si>
  <si>
    <t>………………………..</t>
  </si>
  <si>
    <t>DANH SÁCH ĐẢNG VIÊN (MẪU 7-HSĐV)</t>
  </si>
  <si>
    <t>tt</t>
  </si>
  <si>
    <t xml:space="preserve">HỌ VÀ TÊN </t>
  </si>
  <si>
    <t>NGÀY THÁNG NĂM SINH</t>
  </si>
  <si>
    <t>QUÊ QUÁN</t>
  </si>
  <si>
    <t>CHỨC VỤ</t>
  </si>
  <si>
    <t>NGÀY VÀO ĐẢNG</t>
  </si>
  <si>
    <t>SỐ TĐ</t>
  </si>
  <si>
    <t>SỐ LL</t>
  </si>
  <si>
    <t>ghi chú</t>
  </si>
  <si>
    <t>TRONG ĐẢNG</t>
  </si>
  <si>
    <t>CHÍNH QUYỀN</t>
  </si>
  <si>
    <t>KẾT NẠP</t>
  </si>
  <si>
    <t>CHÍNH THỨC</t>
  </si>
  <si>
    <t>Chi bộ…..</t>
  </si>
  <si>
    <t>Lâp biểu</t>
  </si>
  <si>
    <t>…..., ngày ... tháng ....năm....</t>
  </si>
  <si>
    <t xml:space="preserve">TM CẤP ỦY CƠ SỞ </t>
  </si>
  <si>
    <t>Ban Tổ chức Đảng uỷ (để báo cáo)</t>
  </si>
  <si>
    <t xml:space="preserve">                                         ĐỘI NGŨ ĐẢNG VIÊN</t>
  </si>
  <si>
    <t>ĐẢNG BỘ KHỐI CCQ</t>
  </si>
  <si>
    <r>
      <t>ĐẢNG BỘ KHỐI CCQ</t>
    </r>
    <r>
      <rPr>
        <sz val="12"/>
        <rFont val="Times New Roman"/>
        <family val="1"/>
      </rPr>
      <t xml:space="preserve">                               </t>
    </r>
    <r>
      <rPr>
        <b/>
        <sz val="12"/>
        <rFont val="Times New Roman"/>
        <family val="1"/>
      </rPr>
      <t xml:space="preserve"> THỐNG KÊ TỔ CHỨC ĐẢNG VÀ ĐẢNG   </t>
    </r>
    <r>
      <rPr>
        <sz val="12"/>
        <rFont val="Times New Roman"/>
        <family val="1"/>
      </rPr>
      <t xml:space="preserve">      </t>
    </r>
    <r>
      <rPr>
        <b/>
        <i/>
        <u val="single"/>
        <sz val="12"/>
        <rFont val="Times New Roman"/>
        <family val="1"/>
      </rPr>
      <t>Biểu số 5-BTCTW</t>
    </r>
  </si>
  <si>
    <r>
      <t>ĐẢNG BỘ KHỐI CCQ</t>
    </r>
    <r>
      <rPr>
        <b/>
        <sz val="12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>THỐNG KÊ</t>
    </r>
    <r>
      <rPr>
        <b/>
        <sz val="12"/>
        <rFont val="Times New Roman"/>
        <family val="1"/>
      </rPr>
      <t xml:space="preserve">                              </t>
    </r>
    <r>
      <rPr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Biểu số7-BTCTW</t>
    </r>
  </si>
  <si>
    <t xml:space="preserve">                                   VỀ NGHIỆP VỤ CÔNG TÁC ĐẢNG VIÊN</t>
  </si>
  <si>
    <r>
      <t xml:space="preserve">   ĐANG BỘ KHỐI CCQ</t>
    </r>
    <r>
      <rPr>
        <sz val="12"/>
        <rFont val="Times New Roman"/>
        <family val="1"/>
      </rPr>
      <t xml:space="preserve">                       </t>
    </r>
    <r>
      <rPr>
        <b/>
        <sz val="14"/>
        <rFont val="Times New Roman"/>
        <family val="1"/>
      </rPr>
      <t xml:space="preserve">THỐNG KÊ CÁN BỘ CHỦ CHỐT  </t>
    </r>
    <r>
      <rPr>
        <sz val="12"/>
        <rFont val="Times New Roman"/>
        <family val="1"/>
      </rPr>
      <t xml:space="preserve">           </t>
    </r>
    <r>
      <rPr>
        <b/>
        <u val="single"/>
        <sz val="12"/>
        <rFont val="Times New Roman"/>
        <family val="1"/>
      </rPr>
      <t>Biểu số 8C-BTCTW</t>
    </r>
  </si>
  <si>
    <t xml:space="preserve">                                           CẤP CƠ SỞ  NĂM 2020</t>
  </si>
  <si>
    <t xml:space="preserve">   </t>
  </si>
  <si>
    <t>ĐẢNG BỘ KHỐI</t>
  </si>
  <si>
    <r>
      <t xml:space="preserve">ĐẢNG BỘ KHỐI                      </t>
    </r>
    <r>
      <rPr>
        <sz val="12"/>
        <rFont val="Times New Roman"/>
        <family val="1"/>
      </rPr>
      <t xml:space="preserve">                         </t>
    </r>
    <r>
      <rPr>
        <b/>
        <sz val="14"/>
        <rFont val="Times New Roman"/>
        <family val="1"/>
      </rPr>
      <t>THỐNG KÊ</t>
    </r>
    <r>
      <rPr>
        <sz val="12"/>
        <rFont val="Times New Roman"/>
        <family val="1"/>
      </rPr>
      <t xml:space="preserve">                            </t>
    </r>
    <r>
      <rPr>
        <b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Biểu số 3-BTCTW</t>
    </r>
  </si>
  <si>
    <t xml:space="preserve">                                                                      VIÊN TRONG CÁC LOẠI HÌNH CƠ SỞ </t>
  </si>
  <si>
    <t xml:space="preserve">ĐẢNG BỘ KHỐI CCQ </t>
  </si>
  <si>
    <t>Nguyễn Văn ….</t>
  </si>
  <si>
    <t>ĐB ghhhh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</si>
</sst>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0.000%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0.0"/>
    <numFmt numFmtId="181" formatCode="0.000;[Red]0.000"/>
    <numFmt numFmtId="182" formatCode="0.00;[Red]0.00"/>
    <numFmt numFmtId="183" formatCode="[$€-2]\ #,##0.00_);[Red]\([$€-2]\ #,##0.00\)"/>
    <numFmt numFmtId="184" formatCode="0.000"/>
    <numFmt numFmtId="185" formatCode="#.##0"/>
  </numFmts>
  <fonts count="141">
    <font>
      <sz val="14"/>
      <name val=".VnTime"/>
      <family val="0"/>
    </font>
    <font>
      <b/>
      <sz val="10"/>
      <name val=".VnArial Narrow"/>
      <family val="2"/>
    </font>
    <font>
      <b/>
      <sz val="8"/>
      <name val=".VnArial Narrow"/>
      <family val="2"/>
    </font>
    <font>
      <b/>
      <sz val="8"/>
      <name val=".VnArial NarrowH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2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Arial Narrow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sz val="1"/>
      <name val=".VnTime"/>
      <family val="2"/>
    </font>
    <font>
      <sz val="11"/>
      <name val=".VnArial Narrow"/>
      <family val="2"/>
    </font>
    <font>
      <sz val="14"/>
      <color indexed="10"/>
      <name val=".VnTime"/>
      <family val="0"/>
    </font>
    <font>
      <sz val="12"/>
      <color indexed="10"/>
      <name val=".VnTime"/>
      <family val="0"/>
    </font>
    <font>
      <sz val="10"/>
      <name val=".VnArial Narrow"/>
      <family val="2"/>
    </font>
    <font>
      <sz val="8"/>
      <name val=".VnTime"/>
      <family val="0"/>
    </font>
    <font>
      <b/>
      <i/>
      <sz val="12"/>
      <name val=".VnArial Narrow"/>
      <family val="2"/>
    </font>
    <font>
      <b/>
      <i/>
      <sz val="12"/>
      <color indexed="10"/>
      <name val=".VnTime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2"/>
      <name val=".VnTimeH"/>
      <family val="2"/>
    </font>
    <font>
      <sz val="11"/>
      <name val=".VnTime"/>
      <family val="2"/>
    </font>
    <font>
      <sz val="11"/>
      <color indexed="10"/>
      <name val=".VnTime"/>
      <family val="2"/>
    </font>
    <font>
      <b/>
      <sz val="11"/>
      <name val=".VnTime"/>
      <family val="2"/>
    </font>
    <font>
      <b/>
      <sz val="10"/>
      <name val=".VnArial NarrowH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color indexed="10"/>
      <name val=".VnTime"/>
      <family val="2"/>
    </font>
    <font>
      <b/>
      <sz val="14"/>
      <color indexed="10"/>
      <name val=".VnTimeH"/>
      <family val="2"/>
    </font>
    <font>
      <sz val="14"/>
      <color indexed="10"/>
      <name val=".VnTimeH"/>
      <family val="2"/>
    </font>
    <font>
      <b/>
      <i/>
      <sz val="14"/>
      <color indexed="10"/>
      <name val=".VnTime"/>
      <family val="2"/>
    </font>
    <font>
      <sz val="10"/>
      <name val=".VnArial NarrowH"/>
      <family val="2"/>
    </font>
    <font>
      <u val="single"/>
      <sz val="12.6"/>
      <color indexed="12"/>
      <name val=".VnTime"/>
      <family val="0"/>
    </font>
    <font>
      <u val="single"/>
      <sz val="12.6"/>
      <color indexed="36"/>
      <name val=".VnTime"/>
      <family val="0"/>
    </font>
    <font>
      <b/>
      <sz val="14"/>
      <name val="Times New Roman"/>
      <family val="1"/>
    </font>
    <font>
      <b/>
      <i/>
      <sz val="11"/>
      <name val=".VnTime"/>
      <family val="2"/>
    </font>
    <font>
      <b/>
      <u val="single"/>
      <sz val="1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0"/>
    </font>
    <font>
      <b/>
      <i/>
      <sz val="9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8"/>
      <color indexed="10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.VnArial Narrow"/>
      <family val="2"/>
    </font>
    <font>
      <sz val="9"/>
      <name val=".VnArial Narrow"/>
      <family val="2"/>
    </font>
    <font>
      <b/>
      <sz val="9"/>
      <name val=".VnArial Narrow"/>
      <family val="2"/>
    </font>
    <font>
      <i/>
      <sz val="9"/>
      <name val="Times New Roman"/>
      <family val="1"/>
    </font>
    <font>
      <b/>
      <sz val="9"/>
      <color indexed="10"/>
      <name val=".VnTime"/>
      <family val="2"/>
    </font>
    <font>
      <b/>
      <sz val="9"/>
      <color indexed="10"/>
      <name val=".VnArial Narrow"/>
      <family val="2"/>
    </font>
    <font>
      <b/>
      <sz val="9"/>
      <name val=".VnTime"/>
      <family val="2"/>
    </font>
    <font>
      <i/>
      <sz val="11"/>
      <name val=".VnTime"/>
      <family val="2"/>
    </font>
    <font>
      <b/>
      <sz val="10"/>
      <color indexed="10"/>
      <name val=".VnTime"/>
      <family val="0"/>
    </font>
    <font>
      <sz val="9"/>
      <color indexed="10"/>
      <name val=".VnTime"/>
      <family val="0"/>
    </font>
    <font>
      <i/>
      <sz val="8"/>
      <name val=".VnArial NarrowH"/>
      <family val="2"/>
    </font>
    <font>
      <i/>
      <sz val="8"/>
      <name val=".VnArial Narrow"/>
      <family val="2"/>
    </font>
    <font>
      <i/>
      <sz val="7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b/>
      <sz val="7"/>
      <name val=".VnArial NarrowH"/>
      <family val="2"/>
    </font>
    <font>
      <sz val="7"/>
      <name val="Times New Roman"/>
      <family val="1"/>
    </font>
    <font>
      <sz val="7"/>
      <name val=".VnArial Narrow"/>
      <family val="2"/>
    </font>
    <font>
      <sz val="10"/>
      <color indexed="10"/>
      <name val="Times New Roman"/>
      <family val="1"/>
    </font>
    <font>
      <sz val="13"/>
      <name val=".VnTimeH"/>
      <family val="2"/>
    </font>
    <font>
      <b/>
      <sz val="9"/>
      <name val=".VnArial NarrowH"/>
      <family val="2"/>
    </font>
    <font>
      <sz val="9"/>
      <color indexed="12"/>
      <name val=".VnArial Narrow"/>
      <family val="2"/>
    </font>
    <font>
      <b/>
      <sz val="9"/>
      <color indexed="10"/>
      <name val="Times New Roman"/>
      <family val="1"/>
    </font>
    <font>
      <sz val="9"/>
      <color indexed="10"/>
      <name val=".VnArial Narrow"/>
      <family val="2"/>
    </font>
    <font>
      <b/>
      <sz val="6"/>
      <name val="Times New Roman"/>
      <family val="1"/>
    </font>
    <font>
      <b/>
      <sz val="6"/>
      <name val=".VnArial NarrowH"/>
      <family val="2"/>
    </font>
    <font>
      <sz val="7"/>
      <name val=".VnTime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3F3F3F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sz val="14"/>
      <color rgb="FFFA7D00"/>
      <name val="Times New Roman"/>
      <family val="2"/>
    </font>
    <font>
      <b/>
      <sz val="18"/>
      <color theme="3"/>
      <name val="Cambria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006100"/>
      <name val="Times New Roman"/>
      <family val="2"/>
    </font>
    <font>
      <sz val="14"/>
      <color rgb="FF9C650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sz val="14"/>
      <color rgb="FF9C0006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thin"/>
      <bottom style="dotted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6" fillId="0" borderId="1" applyNumberFormat="0" applyFill="0" applyAlignment="0" applyProtection="0"/>
    <xf numFmtId="0" fontId="127" fillId="0" borderId="2" applyNumberFormat="0" applyFill="0" applyAlignment="0" applyProtection="0"/>
    <xf numFmtId="0" fontId="128" fillId="0" borderId="3" applyNumberFormat="0" applyFill="0" applyAlignment="0" applyProtection="0"/>
    <xf numFmtId="0" fontId="128" fillId="0" borderId="0" applyNumberFormat="0" applyFill="0" applyBorder="0" applyAlignment="0" applyProtection="0"/>
    <xf numFmtId="0" fontId="129" fillId="26" borderId="4" applyNumberFormat="0" applyAlignment="0" applyProtection="0"/>
    <xf numFmtId="0" fontId="130" fillId="27" borderId="5" applyNumberFormat="0" applyAlignment="0" applyProtection="0"/>
    <xf numFmtId="0" fontId="0" fillId="28" borderId="6" applyNumberFormat="0" applyFont="0" applyAlignment="0" applyProtection="0"/>
    <xf numFmtId="0" fontId="131" fillId="29" borderId="7" applyNumberFormat="0" applyAlignment="0" applyProtection="0"/>
    <xf numFmtId="0" fontId="0" fillId="0" borderId="0">
      <alignment/>
      <protection/>
    </xf>
    <xf numFmtId="0" fontId="132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26" borderId="5" applyNumberFormat="0" applyAlignment="0" applyProtection="0"/>
    <xf numFmtId="0" fontId="135" fillId="0" borderId="9" applyNumberFormat="0" applyFill="0" applyAlignment="0" applyProtection="0"/>
    <xf numFmtId="0" fontId="136" fillId="30" borderId="0" applyNumberFormat="0" applyBorder="0" applyAlignment="0" applyProtection="0"/>
    <xf numFmtId="0" fontId="137" fillId="31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49" applyFont="1">
      <alignment/>
      <protection/>
    </xf>
    <xf numFmtId="0" fontId="13" fillId="0" borderId="0" xfId="49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2" fontId="16" fillId="33" borderId="1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15" fillId="33" borderId="10" xfId="39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 applyProtection="1">
      <alignment/>
      <protection locked="0"/>
    </xf>
    <xf numFmtId="0" fontId="22" fillId="33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vertical="top" wrapText="1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horizontal="left" indent="1"/>
      <protection locked="0"/>
    </xf>
    <xf numFmtId="0" fontId="3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 indent="1"/>
      <protection locked="0"/>
    </xf>
    <xf numFmtId="3" fontId="10" fillId="33" borderId="13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3" fontId="11" fillId="33" borderId="14" xfId="0" applyNumberFormat="1" applyFont="1" applyFill="1" applyBorder="1" applyAlignment="1">
      <alignment horizontal="right" wrapText="1"/>
    </xf>
    <xf numFmtId="3" fontId="11" fillId="33" borderId="15" xfId="0" applyNumberFormat="1" applyFont="1" applyFill="1" applyBorder="1" applyAlignment="1">
      <alignment horizontal="right" wrapText="1"/>
    </xf>
    <xf numFmtId="3" fontId="16" fillId="33" borderId="16" xfId="0" applyNumberFormat="1" applyFont="1" applyFill="1" applyBorder="1" applyAlignment="1">
      <alignment horizontal="center"/>
    </xf>
    <xf numFmtId="3" fontId="15" fillId="33" borderId="16" xfId="0" applyNumberFormat="1" applyFont="1" applyFill="1" applyBorder="1" applyAlignment="1" applyProtection="1">
      <alignment horizontal="center" vertical="center" wrapText="1"/>
      <protection/>
    </xf>
    <xf numFmtId="2" fontId="31" fillId="33" borderId="17" xfId="49" applyNumberFormat="1" applyFont="1" applyFill="1" applyBorder="1" applyAlignment="1" applyProtection="1">
      <alignment horizontal="center"/>
      <protection/>
    </xf>
    <xf numFmtId="2" fontId="43" fillId="33" borderId="17" xfId="49" applyNumberFormat="1" applyFont="1" applyFill="1" applyBorder="1" applyAlignment="1" applyProtection="1">
      <alignment horizontal="center"/>
      <protection/>
    </xf>
    <xf numFmtId="2" fontId="29" fillId="0" borderId="17" xfId="49" applyNumberFormat="1" applyFont="1" applyBorder="1" applyAlignment="1" applyProtection="1">
      <alignment horizontal="center"/>
      <protection locked="0"/>
    </xf>
    <xf numFmtId="0" fontId="29" fillId="33" borderId="16" xfId="49" applyNumberFormat="1" applyFont="1" applyFill="1" applyBorder="1" applyAlignment="1">
      <alignment horizontal="center"/>
      <protection/>
    </xf>
    <xf numFmtId="2" fontId="29" fillId="0" borderId="18" xfId="49" applyNumberFormat="1" applyFont="1" applyBorder="1" applyAlignment="1" applyProtection="1">
      <alignment horizontal="center"/>
      <protection locked="0"/>
    </xf>
    <xf numFmtId="3" fontId="19" fillId="0" borderId="19" xfId="0" applyNumberFormat="1" applyFont="1" applyBorder="1" applyAlignment="1" applyProtection="1">
      <alignment horizontal="center" vertical="center"/>
      <protection locked="0"/>
    </xf>
    <xf numFmtId="3" fontId="19" fillId="0" borderId="20" xfId="0" applyNumberFormat="1" applyFont="1" applyBorder="1" applyAlignment="1" applyProtection="1">
      <alignment horizontal="center" vertical="center"/>
      <protection locked="0"/>
    </xf>
    <xf numFmtId="4" fontId="11" fillId="33" borderId="14" xfId="0" applyNumberFormat="1" applyFont="1" applyFill="1" applyBorder="1" applyAlignment="1">
      <alignment horizontal="center" wrapText="1"/>
    </xf>
    <xf numFmtId="4" fontId="1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1" fillId="33" borderId="21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right" vertical="center" wrapText="1"/>
    </xf>
    <xf numFmtId="3" fontId="10" fillId="33" borderId="23" xfId="0" applyNumberFormat="1" applyFont="1" applyFill="1" applyBorder="1" applyAlignment="1">
      <alignment horizontal="right" vertical="center" wrapText="1"/>
    </xf>
    <xf numFmtId="3" fontId="10" fillId="33" borderId="17" xfId="0" applyNumberFormat="1" applyFont="1" applyFill="1" applyBorder="1" applyAlignment="1">
      <alignment horizontal="right" vertical="center" wrapText="1"/>
    </xf>
    <xf numFmtId="0" fontId="45" fillId="0" borderId="0" xfId="0" applyFont="1" applyAlignment="1" applyProtection="1">
      <alignment horizontal="center" vertical="top"/>
      <protection locked="0"/>
    </xf>
    <xf numFmtId="0" fontId="42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8" fillId="33" borderId="2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2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5" fillId="33" borderId="25" xfId="0" applyNumberFormat="1" applyFont="1" applyFill="1" applyBorder="1" applyAlignment="1">
      <alignment horizontal="left" vertical="center" wrapText="1"/>
    </xf>
    <xf numFmtId="3" fontId="65" fillId="0" borderId="26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center"/>
    </xf>
    <xf numFmtId="0" fontId="65" fillId="33" borderId="25" xfId="0" applyNumberFormat="1" applyFont="1" applyFill="1" applyBorder="1" applyAlignment="1" quotePrefix="1">
      <alignment horizontal="left" vertical="center" wrapText="1"/>
    </xf>
    <xf numFmtId="0" fontId="65" fillId="33" borderId="25" xfId="0" applyFont="1" applyFill="1" applyBorder="1" applyAlignment="1" quotePrefix="1">
      <alignment horizontal="left" vertical="center" wrapText="1"/>
    </xf>
    <xf numFmtId="0" fontId="64" fillId="33" borderId="25" xfId="0" applyFont="1" applyFill="1" applyBorder="1" applyAlignment="1" quotePrefix="1">
      <alignment horizontal="left" vertical="center" wrapText="1"/>
    </xf>
    <xf numFmtId="0" fontId="67" fillId="33" borderId="25" xfId="0" applyFont="1" applyFill="1" applyBorder="1" applyAlignment="1">
      <alignment horizontal="left" vertical="center" wrapText="1"/>
    </xf>
    <xf numFmtId="0" fontId="65" fillId="33" borderId="25" xfId="0" applyFont="1" applyFill="1" applyBorder="1" applyAlignment="1">
      <alignment horizontal="left" vertical="center" wrapText="1"/>
    </xf>
    <xf numFmtId="0" fontId="65" fillId="33" borderId="27" xfId="0" applyNumberFormat="1" applyFont="1" applyFill="1" applyBorder="1" applyAlignment="1">
      <alignment horizontal="left" vertical="center" wrapText="1"/>
    </xf>
    <xf numFmtId="3" fontId="65" fillId="0" borderId="28" xfId="0" applyNumberFormat="1" applyFont="1" applyBorder="1" applyAlignment="1" applyProtection="1">
      <alignment horizontal="center" vertical="center" wrapText="1"/>
      <protection locked="0"/>
    </xf>
    <xf numFmtId="2" fontId="64" fillId="0" borderId="29" xfId="0" applyNumberFormat="1" applyFont="1" applyBorder="1" applyAlignment="1" applyProtection="1">
      <alignment horizontal="center" vertical="center" wrapText="1"/>
      <protection locked="0"/>
    </xf>
    <xf numFmtId="0" fontId="63" fillId="33" borderId="25" xfId="0" applyNumberFormat="1" applyFont="1" applyFill="1" applyBorder="1" applyAlignment="1">
      <alignment horizontal="left" vertical="center" wrapText="1"/>
    </xf>
    <xf numFmtId="2" fontId="50" fillId="0" borderId="23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63" fillId="33" borderId="25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25" xfId="0" applyNumberFormat="1" applyFont="1" applyFill="1" applyBorder="1" applyAlignment="1">
      <alignment horizontal="left" vertical="center" wrapText="1"/>
    </xf>
    <xf numFmtId="0" fontId="50" fillId="33" borderId="30" xfId="0" applyNumberFormat="1" applyFont="1" applyFill="1" applyBorder="1" applyAlignment="1">
      <alignment horizontal="left" vertical="center" wrapText="1"/>
    </xf>
    <xf numFmtId="3" fontId="50" fillId="33" borderId="2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54" fillId="0" borderId="0" xfId="0" applyNumberFormat="1" applyFont="1" applyAlignment="1" applyProtection="1">
      <alignment vertical="center"/>
      <protection locked="0"/>
    </xf>
    <xf numFmtId="0" fontId="54" fillId="33" borderId="16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right" vertical="center"/>
    </xf>
    <xf numFmtId="0" fontId="50" fillId="33" borderId="18" xfId="0" applyFont="1" applyFill="1" applyBorder="1" applyAlignment="1">
      <alignment horizontal="center" wrapText="1"/>
    </xf>
    <xf numFmtId="0" fontId="60" fillId="33" borderId="24" xfId="0" applyNumberFormat="1" applyFont="1" applyFill="1" applyBorder="1" applyAlignment="1">
      <alignment/>
    </xf>
    <xf numFmtId="0" fontId="54" fillId="34" borderId="0" xfId="0" applyNumberFormat="1" applyFont="1" applyFill="1" applyBorder="1" applyAlignment="1">
      <alignment/>
    </xf>
    <xf numFmtId="0" fontId="42" fillId="0" borderId="0" xfId="0" applyNumberFormat="1" applyFont="1" applyAlignment="1" applyProtection="1">
      <alignment horizontal="center"/>
      <protection locked="0"/>
    </xf>
    <xf numFmtId="0" fontId="69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55" fillId="33" borderId="32" xfId="0" applyNumberFormat="1" applyFont="1" applyFill="1" applyBorder="1" applyAlignment="1" applyProtection="1">
      <alignment horizontal="center"/>
      <protection/>
    </xf>
    <xf numFmtId="2" fontId="55" fillId="33" borderId="10" xfId="0" applyNumberFormat="1" applyFont="1" applyFill="1" applyBorder="1" applyAlignment="1">
      <alignment horizontal="center"/>
    </xf>
    <xf numFmtId="3" fontId="53" fillId="0" borderId="16" xfId="0" applyNumberFormat="1" applyFont="1" applyBorder="1" applyAlignment="1" applyProtection="1">
      <alignment horizontal="center"/>
      <protection locked="0"/>
    </xf>
    <xf numFmtId="2" fontId="53" fillId="0" borderId="10" xfId="0" applyNumberFormat="1" applyFont="1" applyBorder="1" applyAlignment="1" applyProtection="1">
      <alignment horizontal="center"/>
      <protection locked="0"/>
    </xf>
    <xf numFmtId="3" fontId="55" fillId="33" borderId="16" xfId="0" applyNumberFormat="1" applyFont="1" applyFill="1" applyBorder="1" applyAlignment="1">
      <alignment horizontal="center"/>
    </xf>
    <xf numFmtId="2" fontId="60" fillId="33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3" fontId="60" fillId="33" borderId="16" xfId="0" applyNumberFormat="1" applyFont="1" applyFill="1" applyBorder="1" applyAlignment="1">
      <alignment horizontal="center"/>
    </xf>
    <xf numFmtId="0" fontId="55" fillId="33" borderId="33" xfId="0" applyNumberFormat="1" applyFont="1" applyFill="1" applyBorder="1" applyAlignment="1">
      <alignment wrapText="1"/>
    </xf>
    <xf numFmtId="0" fontId="58" fillId="33" borderId="24" xfId="0" applyNumberFormat="1" applyFont="1" applyFill="1" applyBorder="1" applyAlignment="1">
      <alignment wrapText="1"/>
    </xf>
    <xf numFmtId="0" fontId="55" fillId="33" borderId="24" xfId="0" applyNumberFormat="1" applyFont="1" applyFill="1" applyBorder="1" applyAlignment="1">
      <alignment wrapText="1"/>
    </xf>
    <xf numFmtId="0" fontId="60" fillId="33" borderId="24" xfId="0" applyNumberFormat="1" applyFont="1" applyFill="1" applyBorder="1" applyAlignment="1">
      <alignment wrapText="1"/>
    </xf>
    <xf numFmtId="2" fontId="33" fillId="0" borderId="10" xfId="0" applyNumberFormat="1" applyFont="1" applyBorder="1" applyAlignment="1" applyProtection="1">
      <alignment horizontal="center"/>
      <protection locked="0"/>
    </xf>
    <xf numFmtId="2" fontId="33" fillId="0" borderId="18" xfId="0" applyNumberFormat="1" applyFont="1" applyBorder="1" applyAlignment="1" applyProtection="1">
      <alignment horizontal="center"/>
      <protection locked="0"/>
    </xf>
    <xf numFmtId="2" fontId="58" fillId="0" borderId="10" xfId="0" applyNumberFormat="1" applyFont="1" applyBorder="1" applyAlignment="1" applyProtection="1">
      <alignment horizontal="center"/>
      <protection locked="0"/>
    </xf>
    <xf numFmtId="0" fontId="60" fillId="33" borderId="34" xfId="0" applyNumberFormat="1" applyFont="1" applyFill="1" applyBorder="1" applyAlignment="1">
      <alignment wrapText="1"/>
    </xf>
    <xf numFmtId="3" fontId="60" fillId="33" borderId="35" xfId="0" applyNumberFormat="1" applyFont="1" applyFill="1" applyBorder="1" applyAlignment="1">
      <alignment horizontal="center"/>
    </xf>
    <xf numFmtId="2" fontId="60" fillId="33" borderId="36" xfId="0" applyNumberFormat="1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 vertical="center" wrapText="1"/>
    </xf>
    <xf numFmtId="3" fontId="15" fillId="33" borderId="37" xfId="0" applyNumberFormat="1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2" xfId="0" applyNumberFormat="1" applyFont="1" applyFill="1" applyBorder="1" applyAlignment="1">
      <alignment horizontal="center" vertical="center" wrapText="1"/>
    </xf>
    <xf numFmtId="0" fontId="56" fillId="33" borderId="38" xfId="0" applyNumberFormat="1" applyFont="1" applyFill="1" applyBorder="1" applyAlignment="1">
      <alignment horizontal="center" vertical="center" wrapText="1"/>
    </xf>
    <xf numFmtId="0" fontId="56" fillId="33" borderId="17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23" fillId="0" borderId="0" xfId="0" applyFont="1" applyAlignment="1">
      <alignment/>
    </xf>
    <xf numFmtId="0" fontId="59" fillId="33" borderId="32" xfId="0" applyNumberFormat="1" applyFont="1" applyFill="1" applyBorder="1" applyAlignment="1">
      <alignment horizontal="center" vertical="center" wrapText="1"/>
    </xf>
    <xf numFmtId="0" fontId="74" fillId="33" borderId="38" xfId="0" applyNumberFormat="1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/>
    </xf>
    <xf numFmtId="0" fontId="58" fillId="33" borderId="16" xfId="0" applyFont="1" applyFill="1" applyBorder="1" applyAlignment="1">
      <alignment/>
    </xf>
    <xf numFmtId="184" fontId="33" fillId="0" borderId="10" xfId="0" applyNumberFormat="1" applyFont="1" applyBorder="1" applyAlignment="1" applyProtection="1">
      <alignment horizontal="center"/>
      <protection locked="0"/>
    </xf>
    <xf numFmtId="0" fontId="58" fillId="33" borderId="16" xfId="0" applyNumberFormat="1" applyFont="1" applyFill="1" applyBorder="1" applyAlignment="1">
      <alignment/>
    </xf>
    <xf numFmtId="0" fontId="33" fillId="33" borderId="24" xfId="0" applyFont="1" applyFill="1" applyBorder="1" applyAlignment="1">
      <alignment horizontal="center" vertical="center"/>
    </xf>
    <xf numFmtId="0" fontId="58" fillId="33" borderId="16" xfId="0" applyNumberFormat="1" applyFont="1" applyFill="1" applyBorder="1" applyAlignment="1">
      <alignment horizontal="left" vertical="center"/>
    </xf>
    <xf numFmtId="0" fontId="33" fillId="33" borderId="31" xfId="0" applyFont="1" applyFill="1" applyBorder="1" applyAlignment="1">
      <alignment horizontal="center"/>
    </xf>
    <xf numFmtId="0" fontId="58" fillId="33" borderId="11" xfId="0" applyNumberFormat="1" applyFont="1" applyFill="1" applyBorder="1" applyAlignment="1">
      <alignment/>
    </xf>
    <xf numFmtId="182" fontId="33" fillId="0" borderId="18" xfId="0" applyNumberFormat="1" applyFont="1" applyBorder="1" applyAlignment="1" applyProtection="1">
      <alignment horizontal="center" vertical="center"/>
      <protection locked="0"/>
    </xf>
    <xf numFmtId="0" fontId="33" fillId="33" borderId="16" xfId="0" applyFont="1" applyFill="1" applyBorder="1" applyAlignment="1">
      <alignment/>
    </xf>
    <xf numFmtId="0" fontId="33" fillId="0" borderId="10" xfId="0" applyFont="1" applyBorder="1" applyAlignment="1" applyProtection="1">
      <alignment/>
      <protection locked="0"/>
    </xf>
    <xf numFmtId="0" fontId="50" fillId="33" borderId="24" xfId="0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/>
    </xf>
    <xf numFmtId="0" fontId="58" fillId="33" borderId="16" xfId="0" applyNumberFormat="1" applyFont="1" applyFill="1" applyBorder="1" applyAlignment="1">
      <alignment horizontal="left"/>
    </xf>
    <xf numFmtId="0" fontId="54" fillId="0" borderId="39" xfId="0" applyNumberFormat="1" applyFont="1" applyBorder="1" applyAlignment="1" applyProtection="1">
      <alignment vertical="center"/>
      <protection locked="0"/>
    </xf>
    <xf numFmtId="0" fontId="55" fillId="33" borderId="16" xfId="0" applyNumberFormat="1" applyFont="1" applyFill="1" applyBorder="1" applyAlignment="1">
      <alignment horizontal="left" vertical="center" wrapText="1"/>
    </xf>
    <xf numFmtId="0" fontId="58" fillId="33" borderId="16" xfId="0" applyNumberFormat="1" applyFont="1" applyFill="1" applyBorder="1" applyAlignment="1">
      <alignment horizontal="left" vertical="center" wrapText="1"/>
    </xf>
    <xf numFmtId="0" fontId="58" fillId="33" borderId="16" xfId="0" applyNumberFormat="1" applyFont="1" applyFill="1" applyBorder="1" applyAlignment="1">
      <alignment wrapText="1"/>
    </xf>
    <xf numFmtId="0" fontId="50" fillId="33" borderId="16" xfId="0" applyNumberFormat="1" applyFont="1" applyFill="1" applyBorder="1" applyAlignment="1">
      <alignment horizontal="left" vertical="center" wrapText="1"/>
    </xf>
    <xf numFmtId="3" fontId="31" fillId="33" borderId="16" xfId="0" applyNumberFormat="1" applyFont="1" applyFill="1" applyBorder="1" applyAlignment="1" applyProtection="1">
      <alignment horizontal="center" vertical="center" wrapText="1"/>
      <protection/>
    </xf>
    <xf numFmtId="3" fontId="31" fillId="33" borderId="37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/>
    </xf>
    <xf numFmtId="0" fontId="54" fillId="0" borderId="0" xfId="0" applyNumberFormat="1" applyFont="1" applyAlignment="1" applyProtection="1">
      <alignment vertical="top"/>
      <protection locked="0"/>
    </xf>
    <xf numFmtId="0" fontId="58" fillId="33" borderId="16" xfId="0" applyNumberFormat="1" applyFont="1" applyFill="1" applyBorder="1" applyAlignment="1">
      <alignment horizontal="center" vertical="center" wrapText="1"/>
    </xf>
    <xf numFmtId="0" fontId="74" fillId="33" borderId="24" xfId="0" applyNumberFormat="1" applyFont="1" applyFill="1" applyBorder="1" applyAlignment="1">
      <alignment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 horizontal="center" wrapText="1"/>
    </xf>
    <xf numFmtId="0" fontId="50" fillId="33" borderId="4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5" fillId="33" borderId="24" xfId="0" applyNumberFormat="1" applyFont="1" applyFill="1" applyBorder="1" applyAlignment="1" quotePrefix="1">
      <alignment/>
    </xf>
    <xf numFmtId="0" fontId="60" fillId="33" borderId="31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24" xfId="0" applyNumberFormat="1" applyFont="1" applyFill="1" applyBorder="1" applyAlignment="1">
      <alignment/>
    </xf>
    <xf numFmtId="0" fontId="55" fillId="33" borderId="33" xfId="0" applyNumberFormat="1" applyFont="1" applyFill="1" applyBorder="1" applyAlignment="1">
      <alignment/>
    </xf>
    <xf numFmtId="0" fontId="76" fillId="33" borderId="24" xfId="0" applyNumberFormat="1" applyFont="1" applyFill="1" applyBorder="1" applyAlignment="1">
      <alignment/>
    </xf>
    <xf numFmtId="0" fontId="76" fillId="33" borderId="24" xfId="0" applyFont="1" applyFill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33" borderId="24" xfId="0" applyFont="1" applyFill="1" applyBorder="1" applyAlignment="1">
      <alignment/>
    </xf>
    <xf numFmtId="3" fontId="75" fillId="0" borderId="16" xfId="0" applyNumberFormat="1" applyFont="1" applyBorder="1" applyAlignment="1" applyProtection="1">
      <alignment horizontal="center"/>
      <protection locked="0"/>
    </xf>
    <xf numFmtId="0" fontId="76" fillId="33" borderId="16" xfId="0" applyFont="1" applyFill="1" applyBorder="1" applyAlignment="1">
      <alignment horizontal="center"/>
    </xf>
    <xf numFmtId="0" fontId="78" fillId="0" borderId="0" xfId="0" applyNumberFormat="1" applyFont="1" applyBorder="1" applyAlignment="1" applyProtection="1">
      <alignment/>
      <protection locked="0"/>
    </xf>
    <xf numFmtId="3" fontId="55" fillId="33" borderId="32" xfId="0" applyNumberFormat="1" applyFont="1" applyFill="1" applyBorder="1" applyAlignment="1">
      <alignment horizontal="center"/>
    </xf>
    <xf numFmtId="0" fontId="82" fillId="36" borderId="1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84" fillId="33" borderId="32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60" fillId="33" borderId="16" xfId="49" applyNumberFormat="1" applyFont="1" applyFill="1" applyBorder="1" applyAlignment="1">
      <alignment horizontal="center" vertical="center" wrapText="1"/>
      <protection/>
    </xf>
    <xf numFmtId="0" fontId="55" fillId="0" borderId="0" xfId="0" applyNumberFormat="1" applyFont="1" applyAlignment="1" applyProtection="1">
      <alignment horizontal="center"/>
      <protection locked="0"/>
    </xf>
    <xf numFmtId="0" fontId="76" fillId="33" borderId="24" xfId="49" applyNumberFormat="1" applyFont="1" applyFill="1" applyBorder="1">
      <alignment/>
      <protection/>
    </xf>
    <xf numFmtId="0" fontId="2" fillId="33" borderId="31" xfId="49" applyFont="1" applyFill="1" applyBorder="1" applyAlignment="1">
      <alignment horizontal="center" vertical="center" wrapText="1"/>
      <protection/>
    </xf>
    <xf numFmtId="0" fontId="2" fillId="33" borderId="11" xfId="49" applyFont="1" applyFill="1" applyBorder="1" applyAlignment="1">
      <alignment horizontal="center" vertical="center" wrapText="1"/>
      <protection/>
    </xf>
    <xf numFmtId="0" fontId="56" fillId="33" borderId="18" xfId="49" applyFont="1" applyFill="1" applyBorder="1" applyAlignment="1">
      <alignment horizontal="center" vertical="center" wrapText="1"/>
      <protection/>
    </xf>
    <xf numFmtId="3" fontId="43" fillId="33" borderId="16" xfId="49" applyNumberFormat="1" applyFont="1" applyFill="1" applyBorder="1" applyAlignment="1">
      <alignment horizontal="center"/>
      <protection/>
    </xf>
    <xf numFmtId="0" fontId="59" fillId="33" borderId="33" xfId="49" applyNumberFormat="1" applyFont="1" applyFill="1" applyBorder="1">
      <alignment/>
      <protection/>
    </xf>
    <xf numFmtId="0" fontId="31" fillId="33" borderId="32" xfId="49" applyNumberFormat="1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2" fontId="29" fillId="33" borderId="17" xfId="49" applyNumberFormat="1" applyFont="1" applyFill="1" applyBorder="1" applyAlignment="1" applyProtection="1">
      <alignment horizontal="center"/>
      <protection/>
    </xf>
    <xf numFmtId="0" fontId="74" fillId="33" borderId="24" xfId="49" applyNumberFormat="1" applyFont="1" applyFill="1" applyBorder="1">
      <alignment/>
      <protection/>
    </xf>
    <xf numFmtId="0" fontId="75" fillId="33" borderId="24" xfId="49" applyNumberFormat="1" applyFont="1" applyFill="1" applyBorder="1" quotePrefix="1">
      <alignment/>
      <protection/>
    </xf>
    <xf numFmtId="0" fontId="59" fillId="33" borderId="24" xfId="49" applyNumberFormat="1" applyFont="1" applyFill="1" applyBorder="1">
      <alignment/>
      <protection/>
    </xf>
    <xf numFmtId="0" fontId="75" fillId="33" borderId="31" xfId="49" applyNumberFormat="1" applyFont="1" applyFill="1" applyBorder="1">
      <alignment/>
      <protection/>
    </xf>
    <xf numFmtId="2" fontId="87" fillId="33" borderId="17" xfId="49" applyNumberFormat="1" applyFont="1" applyFill="1" applyBorder="1" applyAlignment="1" applyProtection="1">
      <alignment horizontal="center"/>
      <protection/>
    </xf>
    <xf numFmtId="0" fontId="59" fillId="33" borderId="33" xfId="0" applyNumberFormat="1" applyFont="1" applyFill="1" applyBorder="1" applyAlignment="1">
      <alignment horizontal="center"/>
    </xf>
    <xf numFmtId="2" fontId="75" fillId="33" borderId="16" xfId="0" applyNumberFormat="1" applyFont="1" applyFill="1" applyBorder="1" applyAlignment="1">
      <alignment horizont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2" fontId="75" fillId="33" borderId="10" xfId="0" applyNumberFormat="1" applyFont="1" applyFill="1" applyBorder="1" applyAlignment="1">
      <alignment horizontal="center"/>
    </xf>
    <xf numFmtId="3" fontId="63" fillId="33" borderId="26" xfId="0" applyNumberFormat="1" applyFont="1" applyFill="1" applyBorder="1" applyAlignment="1" applyProtection="1">
      <alignment horizontal="center" vertical="center" wrapText="1"/>
      <protection/>
    </xf>
    <xf numFmtId="2" fontId="64" fillId="0" borderId="23" xfId="0" applyNumberFormat="1" applyFont="1" applyBorder="1" applyAlignment="1" applyProtection="1">
      <alignment horizontal="center" vertical="center" wrapText="1"/>
      <protection/>
    </xf>
    <xf numFmtId="3" fontId="65" fillId="33" borderId="26" xfId="0" applyNumberFormat="1" applyFont="1" applyFill="1" applyBorder="1" applyAlignment="1" applyProtection="1">
      <alignment horizontal="center" vertical="center" wrapText="1"/>
      <protection/>
    </xf>
    <xf numFmtId="2" fontId="75" fillId="33" borderId="11" xfId="0" applyNumberFormat="1" applyFont="1" applyFill="1" applyBorder="1" applyAlignment="1">
      <alignment horizontal="center"/>
    </xf>
    <xf numFmtId="3" fontId="53" fillId="33" borderId="16" xfId="0" applyNumberFormat="1" applyFont="1" applyFill="1" applyBorder="1" applyAlignment="1" applyProtection="1">
      <alignment horizontal="center"/>
      <protection/>
    </xf>
    <xf numFmtId="0" fontId="53" fillId="33" borderId="24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left" indent="1"/>
    </xf>
    <xf numFmtId="0" fontId="76" fillId="33" borderId="10" xfId="0" applyFont="1" applyFill="1" applyBorder="1" applyAlignment="1">
      <alignment horizontal="center"/>
    </xf>
    <xf numFmtId="0" fontId="53" fillId="33" borderId="24" xfId="0" applyNumberFormat="1" applyFont="1" applyFill="1" applyBorder="1" applyAlignment="1" quotePrefix="1">
      <alignment/>
    </xf>
    <xf numFmtId="0" fontId="53" fillId="33" borderId="31" xfId="0" applyNumberFormat="1" applyFont="1" applyFill="1" applyBorder="1" applyAlignment="1" quotePrefix="1">
      <alignment/>
    </xf>
    <xf numFmtId="0" fontId="21" fillId="0" borderId="0" xfId="0" applyFont="1" applyAlignment="1" applyProtection="1">
      <alignment/>
      <protection locked="0"/>
    </xf>
    <xf numFmtId="0" fontId="50" fillId="33" borderId="16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/>
    </xf>
    <xf numFmtId="0" fontId="53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8" fillId="33" borderId="24" xfId="0" applyNumberFormat="1" applyFont="1" applyFill="1" applyBorder="1" applyAlignment="1" quotePrefix="1">
      <alignment wrapText="1"/>
    </xf>
    <xf numFmtId="0" fontId="50" fillId="33" borderId="31" xfId="0" applyNumberFormat="1" applyFont="1" applyFill="1" applyBorder="1" applyAlignment="1" quotePrefix="1">
      <alignment/>
    </xf>
    <xf numFmtId="0" fontId="58" fillId="33" borderId="24" xfId="0" applyNumberFormat="1" applyFont="1" applyFill="1" applyBorder="1" applyAlignment="1" quotePrefix="1">
      <alignment/>
    </xf>
    <xf numFmtId="0" fontId="58" fillId="33" borderId="31" xfId="0" applyNumberFormat="1" applyFont="1" applyFill="1" applyBorder="1" applyAlignment="1" quotePrefix="1">
      <alignment/>
    </xf>
    <xf numFmtId="0" fontId="2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16" xfId="0" applyNumberFormat="1" applyFont="1" applyFill="1" applyBorder="1" applyAlignment="1">
      <alignment horizontal="left" vertical="center" wrapText="1"/>
    </xf>
    <xf numFmtId="0" fontId="64" fillId="33" borderId="24" xfId="0" applyNumberFormat="1" applyFont="1" applyFill="1" applyBorder="1" applyAlignment="1">
      <alignment horizontal="center" vertical="center" wrapText="1"/>
    </xf>
    <xf numFmtId="0" fontId="64" fillId="33" borderId="24" xfId="0" applyNumberFormat="1" applyFont="1" applyFill="1" applyBorder="1" applyAlignment="1" quotePrefix="1">
      <alignment horizontal="center" vertical="center" wrapText="1"/>
    </xf>
    <xf numFmtId="0" fontId="64" fillId="33" borderId="31" xfId="0" applyNumberFormat="1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left" vertical="center" wrapText="1"/>
    </xf>
    <xf numFmtId="0" fontId="64" fillId="33" borderId="33" xfId="0" applyNumberFormat="1" applyFont="1" applyFill="1" applyBorder="1" applyAlignment="1">
      <alignment horizontal="center" vertical="center" wrapText="1"/>
    </xf>
    <xf numFmtId="0" fontId="64" fillId="33" borderId="32" xfId="0" applyNumberFormat="1" applyFont="1" applyFill="1" applyBorder="1" applyAlignment="1">
      <alignment horizontal="left" vertical="center" wrapText="1"/>
    </xf>
    <xf numFmtId="0" fontId="90" fillId="33" borderId="31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3" fontId="86" fillId="33" borderId="32" xfId="0" applyNumberFormat="1" applyFont="1" applyFill="1" applyBorder="1" applyAlignment="1" applyProtection="1">
      <alignment horizontal="center" vertical="center"/>
      <protection/>
    </xf>
    <xf numFmtId="3" fontId="84" fillId="33" borderId="32" xfId="0" applyNumberFormat="1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left" vertical="center" wrapText="1"/>
    </xf>
    <xf numFmtId="0" fontId="39" fillId="33" borderId="3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wrapText="1"/>
    </xf>
    <xf numFmtId="0" fontId="96" fillId="33" borderId="16" xfId="0" applyNumberFormat="1" applyFont="1" applyFill="1" applyBorder="1" applyAlignment="1">
      <alignment horizontal="center" vertical="center" wrapText="1"/>
    </xf>
    <xf numFmtId="0" fontId="96" fillId="33" borderId="16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65" fillId="0" borderId="16" xfId="0" applyNumberFormat="1" applyFont="1" applyBorder="1" applyAlignment="1" applyProtection="1">
      <alignment horizontal="center"/>
      <protection locked="0"/>
    </xf>
    <xf numFmtId="3" fontId="65" fillId="0" borderId="16" xfId="0" applyNumberFormat="1" applyFont="1" applyBorder="1" applyAlignment="1" applyProtection="1">
      <alignment horizontal="center" vertical="center" wrapText="1"/>
      <protection locked="0"/>
    </xf>
    <xf numFmtId="3" fontId="19" fillId="0" borderId="43" xfId="0" applyNumberFormat="1" applyFont="1" applyBorder="1" applyAlignment="1" applyProtection="1">
      <alignment horizontal="center" vertical="center"/>
      <protection locked="0"/>
    </xf>
    <xf numFmtId="3" fontId="19" fillId="0" borderId="22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 indent="1"/>
      <protection locked="0"/>
    </xf>
    <xf numFmtId="0" fontId="58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left" indent="1"/>
    </xf>
    <xf numFmtId="0" fontId="42" fillId="0" borderId="0" xfId="0" applyFont="1" applyAlignment="1">
      <alignment horizontal="center"/>
    </xf>
    <xf numFmtId="0" fontId="58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Alignment="1">
      <alignment horizontal="center"/>
    </xf>
    <xf numFmtId="0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" fontId="53" fillId="0" borderId="16" xfId="0" applyNumberFormat="1" applyFont="1" applyBorder="1" applyAlignment="1" applyProtection="1">
      <alignment/>
      <protection locked="0"/>
    </xf>
    <xf numFmtId="3" fontId="55" fillId="33" borderId="10" xfId="0" applyNumberFormat="1" applyFont="1" applyFill="1" applyBorder="1" applyAlignment="1">
      <alignment/>
    </xf>
    <xf numFmtId="3" fontId="76" fillId="33" borderId="10" xfId="0" applyNumberFormat="1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42" fillId="0" borderId="0" xfId="0" applyFont="1" applyAlignment="1" applyProtection="1">
      <alignment/>
      <protection locked="0"/>
    </xf>
    <xf numFmtId="0" fontId="81" fillId="33" borderId="19" xfId="0" applyFont="1" applyFill="1" applyBorder="1" applyAlignment="1">
      <alignment horizontal="center"/>
    </xf>
    <xf numFmtId="0" fontId="81" fillId="33" borderId="20" xfId="0" applyFont="1" applyFill="1" applyBorder="1" applyAlignment="1">
      <alignment horizontal="center"/>
    </xf>
    <xf numFmtId="0" fontId="64" fillId="33" borderId="44" xfId="0" applyFont="1" applyFill="1" applyBorder="1" applyAlignment="1">
      <alignment horizontal="center" vertical="center" wrapText="1"/>
    </xf>
    <xf numFmtId="0" fontId="100" fillId="33" borderId="44" xfId="0" applyFont="1" applyFill="1" applyBorder="1" applyAlignment="1">
      <alignment horizontal="center" vertical="center" wrapText="1"/>
    </xf>
    <xf numFmtId="0" fontId="82" fillId="33" borderId="4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3" fontId="101" fillId="33" borderId="19" xfId="0" applyNumberFormat="1" applyFont="1" applyFill="1" applyBorder="1" applyAlignment="1">
      <alignment horizontal="right"/>
    </xf>
    <xf numFmtId="3" fontId="81" fillId="0" borderId="19" xfId="0" applyNumberFormat="1" applyFont="1" applyBorder="1" applyAlignment="1" applyProtection="1">
      <alignment horizontal="center"/>
      <protection locked="0"/>
    </xf>
    <xf numFmtId="3" fontId="81" fillId="0" borderId="20" xfId="0" applyNumberFormat="1" applyFont="1" applyBorder="1" applyAlignment="1" applyProtection="1">
      <alignment horizontal="center"/>
      <protection locked="0"/>
    </xf>
    <xf numFmtId="0" fontId="66" fillId="0" borderId="0" xfId="0" applyFont="1" applyAlignment="1">
      <alignment/>
    </xf>
    <xf numFmtId="3" fontId="101" fillId="33" borderId="20" xfId="0" applyNumberFormat="1" applyFont="1" applyFill="1" applyBorder="1" applyAlignment="1">
      <alignment horizontal="right"/>
    </xf>
    <xf numFmtId="1" fontId="103" fillId="37" borderId="16" xfId="0" applyNumberFormat="1" applyFont="1" applyFill="1" applyBorder="1" applyAlignment="1">
      <alignment horizontal="center"/>
    </xf>
    <xf numFmtId="0" fontId="50" fillId="33" borderId="0" xfId="0" applyNumberFormat="1" applyFont="1" applyFill="1" applyBorder="1" applyAlignment="1" quotePrefix="1">
      <alignment/>
    </xf>
    <xf numFmtId="2" fontId="75" fillId="33" borderId="0" xfId="0" applyNumberFormat="1" applyFont="1" applyFill="1" applyBorder="1" applyAlignment="1">
      <alignment horizontal="center"/>
    </xf>
    <xf numFmtId="2" fontId="33" fillId="0" borderId="0" xfId="0" applyNumberFormat="1" applyFont="1" applyBorder="1" applyAlignment="1" applyProtection="1">
      <alignment horizontal="center"/>
      <protection locked="0"/>
    </xf>
    <xf numFmtId="3" fontId="19" fillId="0" borderId="26" xfId="0" applyNumberFormat="1" applyFont="1" applyBorder="1" applyAlignment="1" applyProtection="1">
      <alignment horizontal="center" vertical="center"/>
      <protection locked="0"/>
    </xf>
    <xf numFmtId="0" fontId="32" fillId="33" borderId="46" xfId="0" applyFont="1" applyFill="1" applyBorder="1" applyAlignment="1">
      <alignment horizontal="center" vertical="center" wrapText="1"/>
    </xf>
    <xf numFmtId="0" fontId="96" fillId="33" borderId="21" xfId="0" applyNumberFormat="1" applyFont="1" applyFill="1" applyBorder="1" applyAlignment="1">
      <alignment horizontal="center" vertical="center" wrapText="1"/>
    </xf>
    <xf numFmtId="0" fontId="106" fillId="33" borderId="1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left" vertical="center" wrapText="1"/>
    </xf>
    <xf numFmtId="0" fontId="53" fillId="33" borderId="13" xfId="0" applyNumberFormat="1" applyFont="1" applyFill="1" applyBorder="1" applyAlignment="1">
      <alignment horizontal="left" vertical="center" wrapText="1"/>
    </xf>
    <xf numFmtId="3" fontId="14" fillId="33" borderId="11" xfId="0" applyNumberFormat="1" applyFont="1" applyFill="1" applyBorder="1" applyAlignment="1">
      <alignment horizontal="center" wrapText="1"/>
    </xf>
    <xf numFmtId="3" fontId="14" fillId="33" borderId="14" xfId="0" applyNumberFormat="1" applyFont="1" applyFill="1" applyBorder="1" applyAlignment="1">
      <alignment horizontal="center" wrapText="1"/>
    </xf>
    <xf numFmtId="0" fontId="42" fillId="0" borderId="0" xfId="0" applyFont="1" applyAlignment="1" applyProtection="1">
      <alignment horizontal="center"/>
      <protection locked="0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45" fillId="0" borderId="16" xfId="0" applyFont="1" applyBorder="1" applyAlignment="1">
      <alignment horizontal="center"/>
    </xf>
    <xf numFmtId="0" fontId="43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2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72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42" fillId="0" borderId="0" xfId="0" applyNumberFormat="1" applyFont="1" applyAlignment="1" applyProtection="1">
      <alignment/>
      <protection locked="0"/>
    </xf>
    <xf numFmtId="0" fontId="94" fillId="33" borderId="16" xfId="0" applyFont="1" applyFill="1" applyBorder="1" applyAlignment="1">
      <alignment horizontal="center" vertical="center" wrapText="1"/>
    </xf>
    <xf numFmtId="0" fontId="104" fillId="33" borderId="16" xfId="0" applyFont="1" applyFill="1" applyBorder="1" applyAlignment="1">
      <alignment horizontal="center" vertical="center" textRotation="90" wrapText="1"/>
    </xf>
    <xf numFmtId="0" fontId="65" fillId="33" borderId="19" xfId="0" applyFont="1" applyFill="1" applyBorder="1" applyAlignment="1">
      <alignment/>
    </xf>
    <xf numFmtId="3" fontId="101" fillId="33" borderId="19" xfId="0" applyNumberFormat="1" applyFont="1" applyFill="1" applyBorder="1" applyAlignment="1">
      <alignment horizontal="center"/>
    </xf>
    <xf numFmtId="0" fontId="65" fillId="33" borderId="20" xfId="0" applyFont="1" applyFill="1" applyBorder="1" applyAlignment="1">
      <alignment/>
    </xf>
    <xf numFmtId="3" fontId="101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2" fillId="0" borderId="0" xfId="0" applyNumberFormat="1" applyFont="1" applyAlignment="1" applyProtection="1">
      <alignment vertical="top"/>
      <protection locked="0"/>
    </xf>
    <xf numFmtId="0" fontId="57" fillId="33" borderId="16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left" vertical="center" wrapText="1"/>
    </xf>
    <xf numFmtId="3" fontId="82" fillId="35" borderId="16" xfId="0" applyNumberFormat="1" applyFont="1" applyFill="1" applyBorder="1" applyAlignment="1">
      <alignment horizontal="center"/>
    </xf>
    <xf numFmtId="0" fontId="82" fillId="35" borderId="16" xfId="0" applyFont="1" applyFill="1" applyBorder="1" applyAlignment="1">
      <alignment horizontal="center"/>
    </xf>
    <xf numFmtId="3" fontId="82" fillId="35" borderId="10" xfId="0" applyNumberFormat="1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81" fillId="35" borderId="16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65" fillId="33" borderId="24" xfId="0" applyFont="1" applyFill="1" applyBorder="1" applyAlignment="1" quotePrefix="1">
      <alignment horizontal="center" vertical="center" wrapText="1"/>
    </xf>
    <xf numFmtId="0" fontId="83" fillId="33" borderId="24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7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94" fillId="33" borderId="37" xfId="0" applyFont="1" applyFill="1" applyBorder="1" applyAlignment="1">
      <alignment horizontal="center" vertical="center" wrapText="1"/>
    </xf>
    <xf numFmtId="0" fontId="95" fillId="33" borderId="47" xfId="0" applyFont="1" applyFill="1" applyBorder="1" applyAlignment="1">
      <alignment horizontal="center" vertical="center" wrapText="1"/>
    </xf>
    <xf numFmtId="0" fontId="94" fillId="33" borderId="48" xfId="0" applyFont="1" applyFill="1" applyBorder="1" applyAlignment="1">
      <alignment horizontal="center" vertical="center" wrapText="1"/>
    </xf>
    <xf numFmtId="0" fontId="94" fillId="33" borderId="47" xfId="0" applyFont="1" applyFill="1" applyBorder="1" applyAlignment="1">
      <alignment horizontal="center" vertical="center" wrapText="1"/>
    </xf>
    <xf numFmtId="0" fontId="104" fillId="33" borderId="45" xfId="0" applyFont="1" applyFill="1" applyBorder="1" applyAlignment="1">
      <alignment horizontal="center" vertical="center" wrapText="1"/>
    </xf>
    <xf numFmtId="0" fontId="105" fillId="33" borderId="32" xfId="0" applyFont="1" applyFill="1" applyBorder="1" applyAlignment="1">
      <alignment horizontal="center" vertical="center" wrapText="1"/>
    </xf>
    <xf numFmtId="0" fontId="104" fillId="33" borderId="37" xfId="0" applyFont="1" applyFill="1" applyBorder="1" applyAlignment="1">
      <alignment horizontal="center" vertical="center" wrapText="1"/>
    </xf>
    <xf numFmtId="0" fontId="105" fillId="33" borderId="47" xfId="0" applyFont="1" applyFill="1" applyBorder="1" applyAlignment="1">
      <alignment horizontal="center" vertical="center" wrapText="1"/>
    </xf>
    <xf numFmtId="0" fontId="102" fillId="37" borderId="16" xfId="0" applyFont="1" applyFill="1" applyBorder="1" applyAlignment="1">
      <alignment horizontal="center"/>
    </xf>
    <xf numFmtId="0" fontId="85" fillId="37" borderId="16" xfId="0" applyFont="1" applyFill="1" applyBorder="1" applyAlignment="1">
      <alignment horizontal="center"/>
    </xf>
    <xf numFmtId="0" fontId="54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94" fillId="33" borderId="45" xfId="0" applyFont="1" applyFill="1" applyBorder="1" applyAlignment="1">
      <alignment horizontal="center" vertical="center" wrapText="1"/>
    </xf>
    <xf numFmtId="0" fontId="95" fillId="33" borderId="32" xfId="0" applyFont="1" applyFill="1" applyBorder="1" applyAlignment="1">
      <alignment horizontal="center" vertical="center" wrapText="1"/>
    </xf>
    <xf numFmtId="0" fontId="95" fillId="33" borderId="48" xfId="0" applyFont="1" applyFill="1" applyBorder="1" applyAlignment="1">
      <alignment horizontal="center" vertical="center" wrapText="1"/>
    </xf>
    <xf numFmtId="0" fontId="68" fillId="0" borderId="0" xfId="0" applyFont="1" applyAlignment="1" applyProtection="1">
      <alignment horizontal="center" vertical="center" wrapText="1"/>
      <protection locked="0"/>
    </xf>
    <xf numFmtId="0" fontId="99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/>
      <protection locked="0"/>
    </xf>
    <xf numFmtId="0" fontId="93" fillId="0" borderId="0" xfId="0" applyFont="1" applyAlignment="1">
      <alignment horizontal="center"/>
    </xf>
    <xf numFmtId="0" fontId="50" fillId="33" borderId="37" xfId="0" applyNumberFormat="1" applyFont="1" applyFill="1" applyBorder="1" applyAlignment="1">
      <alignment horizontal="center" vertical="center" wrapText="1"/>
    </xf>
    <xf numFmtId="0" fontId="50" fillId="33" borderId="48" xfId="0" applyNumberFormat="1" applyFont="1" applyFill="1" applyBorder="1" applyAlignment="1">
      <alignment horizontal="center" vertical="center" wrapText="1"/>
    </xf>
    <xf numFmtId="0" fontId="50" fillId="33" borderId="4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Alignment="1" applyProtection="1">
      <alignment horizontal="center" vertical="top"/>
      <protection locked="0"/>
    </xf>
    <xf numFmtId="0" fontId="47" fillId="0" borderId="0" xfId="0" applyNumberFormat="1" applyFont="1" applyAlignment="1" applyProtection="1">
      <alignment horizontal="center" vertical="top"/>
      <protection locked="0"/>
    </xf>
    <xf numFmtId="0" fontId="48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 quotePrefix="1">
      <alignment horizontal="left" vertical="top" wrapText="1"/>
      <protection locked="0"/>
    </xf>
    <xf numFmtId="0" fontId="42" fillId="0" borderId="0" xfId="0" applyNumberFormat="1" applyFont="1" applyAlignment="1" applyProtection="1">
      <alignment horizontal="center" vertical="top" wrapText="1"/>
      <protection locked="0"/>
    </xf>
    <xf numFmtId="0" fontId="52" fillId="0" borderId="0" xfId="0" applyNumberFormat="1" applyFont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 quotePrefix="1">
      <alignment horizontal="left" vertical="top" wrapText="1"/>
      <protection locked="0"/>
    </xf>
    <xf numFmtId="0" fontId="50" fillId="33" borderId="49" xfId="0" applyNumberFormat="1" applyFont="1" applyFill="1" applyBorder="1" applyAlignment="1">
      <alignment horizontal="center" vertical="center" wrapText="1"/>
    </xf>
    <xf numFmtId="0" fontId="50" fillId="33" borderId="50" xfId="0" applyNumberFormat="1" applyFont="1" applyFill="1" applyBorder="1" applyAlignment="1">
      <alignment horizontal="center" vertical="center" wrapText="1"/>
    </xf>
    <xf numFmtId="0" fontId="50" fillId="33" borderId="51" xfId="0" applyNumberFormat="1" applyFont="1" applyFill="1" applyBorder="1" applyAlignment="1">
      <alignment horizontal="center" vertical="center" wrapText="1"/>
    </xf>
    <xf numFmtId="0" fontId="50" fillId="33" borderId="52" xfId="0" applyNumberFormat="1" applyFont="1" applyFill="1" applyBorder="1" applyAlignment="1">
      <alignment horizontal="center" vertical="center" wrapText="1"/>
    </xf>
    <xf numFmtId="0" fontId="50" fillId="33" borderId="53" xfId="0" applyNumberFormat="1" applyFont="1" applyFill="1" applyBorder="1" applyAlignment="1">
      <alignment horizontal="center" vertical="center" wrapText="1"/>
    </xf>
    <xf numFmtId="0" fontId="50" fillId="33" borderId="42" xfId="0" applyNumberFormat="1" applyFont="1" applyFill="1" applyBorder="1" applyAlignment="1">
      <alignment horizontal="center" vertical="center" wrapText="1"/>
    </xf>
    <xf numFmtId="0" fontId="50" fillId="33" borderId="45" xfId="0" applyNumberFormat="1" applyFont="1" applyFill="1" applyBorder="1" applyAlignment="1">
      <alignment horizontal="center" vertical="center" wrapText="1"/>
    </xf>
    <xf numFmtId="0" fontId="50" fillId="33" borderId="41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/>
    </xf>
    <xf numFmtId="0" fontId="55" fillId="33" borderId="54" xfId="0" applyNumberFormat="1" applyFont="1" applyFill="1" applyBorder="1" applyAlignment="1">
      <alignment horizontal="center" wrapText="1"/>
    </xf>
    <xf numFmtId="0" fontId="55" fillId="33" borderId="14" xfId="0" applyNumberFormat="1" applyFont="1" applyFill="1" applyBorder="1" applyAlignment="1">
      <alignment horizontal="center" wrapText="1"/>
    </xf>
    <xf numFmtId="0" fontId="53" fillId="0" borderId="0" xfId="0" applyNumberFormat="1" applyFont="1" applyAlignment="1" applyProtection="1">
      <alignment horizontal="left" vertical="top" wrapText="1"/>
      <protection locked="0"/>
    </xf>
    <xf numFmtId="0" fontId="50" fillId="33" borderId="55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57" xfId="0" applyNumberFormat="1" applyFont="1" applyFill="1" applyBorder="1" applyAlignment="1">
      <alignment horizontal="center" vertical="center" wrapText="1"/>
    </xf>
    <xf numFmtId="0" fontId="50" fillId="33" borderId="44" xfId="0" applyNumberFormat="1" applyFont="1" applyFill="1" applyBorder="1" applyAlignment="1">
      <alignment horizontal="center" vertical="center" wrapText="1"/>
    </xf>
    <xf numFmtId="0" fontId="50" fillId="33" borderId="55" xfId="0" applyNumberFormat="1" applyFont="1" applyFill="1" applyBorder="1" applyAlignment="1">
      <alignment horizontal="center" vertical="center" wrapText="1"/>
    </xf>
    <xf numFmtId="0" fontId="56" fillId="33" borderId="49" xfId="0" applyNumberFormat="1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180" fontId="50" fillId="33" borderId="52" xfId="0" applyNumberFormat="1" applyFont="1" applyFill="1" applyBorder="1" applyAlignment="1">
      <alignment horizontal="center" vertical="center" wrapText="1"/>
    </xf>
    <xf numFmtId="180" fontId="50" fillId="33" borderId="17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58" fillId="0" borderId="0" xfId="0" applyNumberFormat="1" applyFont="1" applyAlignment="1">
      <alignment horizontal="right" vertical="center" wrapText="1"/>
    </xf>
    <xf numFmtId="180" fontId="58" fillId="0" borderId="0" xfId="0" applyNumberFormat="1" applyFont="1" applyAlignment="1">
      <alignment horizontal="right" vertical="center"/>
    </xf>
    <xf numFmtId="0" fontId="50" fillId="33" borderId="33" xfId="0" applyFont="1" applyFill="1" applyBorder="1" applyAlignment="1">
      <alignment horizontal="center" vertical="center" wrapText="1"/>
    </xf>
    <xf numFmtId="0" fontId="60" fillId="0" borderId="0" xfId="0" applyNumberFormat="1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8" fillId="0" borderId="0" xfId="0" applyNumberFormat="1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55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0" fillId="33" borderId="51" xfId="0" applyFont="1" applyFill="1" applyBorder="1" applyAlignment="1">
      <alignment horizontal="center" vertical="center" wrapText="1"/>
    </xf>
    <xf numFmtId="0" fontId="55" fillId="33" borderId="52" xfId="0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72" fillId="0" borderId="0" xfId="0" applyNumberFormat="1" applyFont="1" applyAlignment="1">
      <alignment horizontal="center"/>
    </xf>
    <xf numFmtId="0" fontId="55" fillId="0" borderId="0" xfId="0" applyNumberFormat="1" applyFont="1" applyAlignment="1">
      <alignment horizontal="center"/>
    </xf>
    <xf numFmtId="0" fontId="71" fillId="0" borderId="0" xfId="0" applyNumberFormat="1" applyFont="1" applyAlignment="1">
      <alignment horizontal="right"/>
    </xf>
    <xf numFmtId="0" fontId="59" fillId="33" borderId="57" xfId="0" applyNumberFormat="1" applyFont="1" applyFill="1" applyBorder="1" applyAlignment="1">
      <alignment horizontal="center" vertical="center" wrapText="1"/>
    </xf>
    <xf numFmtId="0" fontId="59" fillId="33" borderId="32" xfId="0" applyNumberFormat="1" applyFont="1" applyFill="1" applyBorder="1" applyAlignment="1">
      <alignment horizontal="center" vertical="center" wrapText="1"/>
    </xf>
    <xf numFmtId="0" fontId="59" fillId="33" borderId="49" xfId="0" applyNumberFormat="1" applyFont="1" applyFill="1" applyBorder="1" applyAlignment="1">
      <alignment horizontal="center" vertical="center" wrapText="1"/>
    </xf>
    <xf numFmtId="0" fontId="59" fillId="33" borderId="51" xfId="0" applyNumberFormat="1" applyFont="1" applyFill="1" applyBorder="1" applyAlignment="1">
      <alignment horizontal="center" vertical="center" wrapText="1"/>
    </xf>
    <xf numFmtId="2" fontId="59" fillId="33" borderId="52" xfId="0" applyNumberFormat="1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5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54" fillId="0" borderId="0" xfId="0" applyNumberFormat="1" applyFont="1" applyAlignment="1" applyProtection="1">
      <alignment horizontal="center" vertical="center"/>
      <protection locked="0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54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2" fillId="0" borderId="0" xfId="0" applyNumberFormat="1" applyFont="1" applyAlignment="1" applyProtection="1">
      <alignment horizontal="center"/>
      <protection locked="0"/>
    </xf>
    <xf numFmtId="0" fontId="54" fillId="0" borderId="0" xfId="0" applyNumberFormat="1" applyFont="1" applyAlignment="1" applyProtection="1">
      <alignment horizontal="justify" vertical="top" wrapText="1"/>
      <protection locked="0"/>
    </xf>
    <xf numFmtId="0" fontId="17" fillId="0" borderId="0" xfId="0" applyFont="1" applyAlignment="1" applyProtection="1">
      <alignment horizontal="justify" vertical="top" wrapText="1"/>
      <protection locked="0"/>
    </xf>
    <xf numFmtId="0" fontId="60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17" fillId="0" borderId="39" xfId="0" applyFont="1" applyBorder="1" applyAlignment="1">
      <alignment horizontal="right"/>
    </xf>
    <xf numFmtId="0" fontId="58" fillId="33" borderId="45" xfId="0" applyNumberFormat="1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68" fillId="0" borderId="0" xfId="49" applyNumberFormat="1" applyFont="1" applyAlignment="1" applyProtection="1">
      <alignment horizontal="center"/>
      <protection locked="0"/>
    </xf>
    <xf numFmtId="0" fontId="55" fillId="0" borderId="0" xfId="49" applyFont="1" applyAlignment="1" applyProtection="1">
      <alignment horizontal="center"/>
      <protection locked="0"/>
    </xf>
    <xf numFmtId="0" fontId="55" fillId="0" borderId="0" xfId="49" applyNumberFormat="1" applyFont="1" applyAlignment="1">
      <alignment horizontal="left"/>
      <protection/>
    </xf>
    <xf numFmtId="0" fontId="55" fillId="0" borderId="0" xfId="49" applyFont="1" applyAlignment="1">
      <alignment horizontal="left"/>
      <protection/>
    </xf>
    <xf numFmtId="0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/>
      <protection locked="0"/>
    </xf>
    <xf numFmtId="0" fontId="74" fillId="0" borderId="0" xfId="0" applyNumberFormat="1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57" fillId="33" borderId="16" xfId="0" applyFont="1" applyFill="1" applyBorder="1" applyAlignment="1">
      <alignment horizontal="center" vertical="center" wrapText="1"/>
    </xf>
    <xf numFmtId="0" fontId="76" fillId="0" borderId="46" xfId="0" applyFont="1" applyBorder="1" applyAlignment="1" applyProtection="1">
      <alignment horizontal="center" vertical="center" wrapText="1"/>
      <protection locked="0"/>
    </xf>
    <xf numFmtId="0" fontId="43" fillId="0" borderId="46" xfId="0" applyFont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textRotation="90" wrapText="1"/>
    </xf>
    <xf numFmtId="0" fontId="64" fillId="33" borderId="16" xfId="0" applyFont="1" applyFill="1" applyBorder="1" applyAlignment="1">
      <alignment horizontal="center" vertical="center" wrapText="1"/>
    </xf>
    <xf numFmtId="0" fontId="63" fillId="0" borderId="39" xfId="0" applyFont="1" applyBorder="1" applyAlignment="1" applyProtection="1">
      <alignment horizontal="center" vertical="top"/>
      <protection locked="0"/>
    </xf>
    <xf numFmtId="0" fontId="63" fillId="0" borderId="39" xfId="0" applyFont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56" fillId="33" borderId="16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Alignment="1">
      <alignment horizontal="right"/>
    </xf>
    <xf numFmtId="0" fontId="63" fillId="0" borderId="0" xfId="0" applyNumberFormat="1" applyFont="1" applyAlignment="1">
      <alignment horizontal="center"/>
    </xf>
    <xf numFmtId="0" fontId="96" fillId="33" borderId="16" xfId="0" applyNumberFormat="1" applyFont="1" applyFill="1" applyBorder="1" applyAlignment="1">
      <alignment horizontal="center" vertical="center" wrapText="1"/>
    </xf>
    <xf numFmtId="0" fontId="97" fillId="33" borderId="16" xfId="0" applyFont="1" applyFill="1" applyBorder="1" applyAlignment="1">
      <alignment horizontal="center" vertical="center" wrapText="1"/>
    </xf>
    <xf numFmtId="0" fontId="76" fillId="0" borderId="58" xfId="0" applyNumberFormat="1" applyFont="1" applyBorder="1" applyAlignment="1" applyProtection="1">
      <alignment horizontal="center" vertical="center" wrapText="1"/>
      <protection locked="0"/>
    </xf>
    <xf numFmtId="0" fontId="96" fillId="33" borderId="10" xfId="0" applyNumberFormat="1" applyFont="1" applyFill="1" applyBorder="1" applyAlignment="1">
      <alignment horizontal="center" vertical="center" wrapText="1"/>
    </xf>
    <xf numFmtId="0" fontId="96" fillId="33" borderId="16" xfId="0" applyNumberFormat="1" applyFont="1" applyFill="1" applyBorder="1" applyAlignment="1">
      <alignment horizontal="center" vertical="center" textRotation="90" wrapText="1"/>
    </xf>
    <xf numFmtId="0" fontId="50" fillId="33" borderId="35" xfId="0" applyNumberFormat="1" applyFont="1" applyFill="1" applyBorder="1" applyAlignment="1">
      <alignment horizontal="center" vertical="center" wrapText="1"/>
    </xf>
    <xf numFmtId="0" fontId="58" fillId="33" borderId="34" xfId="0" applyNumberFormat="1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68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58" fillId="33" borderId="35" xfId="0" applyNumberFormat="1" applyFont="1" applyFill="1" applyBorder="1" applyAlignment="1">
      <alignment horizontal="center" vertical="center" wrapText="1"/>
    </xf>
    <xf numFmtId="0" fontId="64" fillId="33" borderId="24" xfId="0" applyNumberFormat="1" applyFont="1" applyFill="1" applyBorder="1" applyAlignment="1">
      <alignment horizontal="center" vertical="center" wrapText="1"/>
    </xf>
    <xf numFmtId="0" fontId="57" fillId="33" borderId="59" xfId="0" applyNumberFormat="1" applyFont="1" applyFill="1" applyBorder="1" applyAlignment="1">
      <alignment horizontal="center" vertical="center" wrapText="1"/>
    </xf>
    <xf numFmtId="0" fontId="57" fillId="33" borderId="58" xfId="0" applyNumberFormat="1" applyFont="1" applyFill="1" applyBorder="1" applyAlignment="1">
      <alignment horizontal="center" vertical="center" wrapText="1"/>
    </xf>
    <xf numFmtId="0" fontId="57" fillId="33" borderId="60" xfId="0" applyNumberFormat="1" applyFont="1" applyFill="1" applyBorder="1" applyAlignment="1">
      <alignment horizontal="center" vertical="center" wrapText="1"/>
    </xf>
    <xf numFmtId="0" fontId="97" fillId="33" borderId="16" xfId="0" applyFont="1" applyFill="1" applyBorder="1" applyAlignment="1">
      <alignment horizontal="center" vertical="center" textRotation="90" wrapText="1"/>
    </xf>
    <xf numFmtId="0" fontId="45" fillId="0" borderId="0" xfId="49" applyNumberFormat="1" applyFont="1" applyAlignment="1" applyProtection="1">
      <alignment horizontal="center"/>
      <protection locked="0"/>
    </xf>
    <xf numFmtId="0" fontId="12" fillId="0" borderId="0" xfId="49" applyFont="1" applyAlignment="1" applyProtection="1">
      <alignment horizontal="center"/>
      <protection locked="0"/>
    </xf>
    <xf numFmtId="0" fontId="55" fillId="33" borderId="0" xfId="49" applyNumberFormat="1" applyFont="1" applyFill="1" applyAlignment="1">
      <alignment horizontal="center"/>
      <protection/>
    </xf>
    <xf numFmtId="0" fontId="15" fillId="33" borderId="0" xfId="49" applyFont="1" applyFill="1" applyAlignment="1">
      <alignment horizontal="center"/>
      <protection/>
    </xf>
    <xf numFmtId="0" fontId="55" fillId="33" borderId="52" xfId="49" applyNumberFormat="1" applyFont="1" applyFill="1" applyBorder="1" applyAlignment="1">
      <alignment horizontal="center" vertical="center" wrapText="1"/>
      <protection/>
    </xf>
    <xf numFmtId="0" fontId="14" fillId="33" borderId="17" xfId="49" applyFont="1" applyFill="1" applyBorder="1" applyAlignment="1">
      <alignment horizontal="center" vertical="center" wrapText="1"/>
      <protection/>
    </xf>
    <xf numFmtId="0" fontId="55" fillId="33" borderId="49" xfId="49" applyNumberFormat="1" applyFont="1" applyFill="1" applyBorder="1" applyAlignment="1">
      <alignment horizontal="center" vertical="center" wrapText="1"/>
      <protection/>
    </xf>
    <xf numFmtId="0" fontId="14" fillId="33" borderId="51" xfId="49" applyFont="1" applyFill="1" applyBorder="1" applyAlignment="1">
      <alignment horizontal="center" vertical="center" wrapText="1"/>
      <protection/>
    </xf>
    <xf numFmtId="0" fontId="55" fillId="33" borderId="55" xfId="49" applyNumberFormat="1" applyFont="1" applyFill="1" applyBorder="1" applyAlignment="1">
      <alignment horizontal="center" vertical="center" wrapText="1"/>
      <protection/>
    </xf>
    <xf numFmtId="0" fontId="14" fillId="33" borderId="33" xfId="49" applyFont="1" applyFill="1" applyBorder="1" applyAlignment="1">
      <alignment horizontal="center" vertical="center" wrapText="1"/>
      <protection/>
    </xf>
    <xf numFmtId="0" fontId="54" fillId="0" borderId="46" xfId="0" applyNumberFormat="1" applyFont="1" applyBorder="1" applyAlignment="1" applyProtection="1">
      <alignment horizontal="right"/>
      <protection locked="0"/>
    </xf>
    <xf numFmtId="0" fontId="42" fillId="33" borderId="0" xfId="49" applyNumberFormat="1" applyFont="1" applyFill="1" applyAlignment="1">
      <alignment horizontal="left"/>
      <protection/>
    </xf>
    <xf numFmtId="0" fontId="47" fillId="0" borderId="0" xfId="0" applyNumberFormat="1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60" fillId="33" borderId="0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55" fillId="33" borderId="3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45" fillId="0" borderId="0" xfId="0" applyNumberFormat="1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0" fontId="60" fillId="33" borderId="0" xfId="0" applyFont="1" applyFill="1" applyBorder="1" applyAlignment="1">
      <alignment horizontal="left"/>
    </xf>
    <xf numFmtId="0" fontId="55" fillId="33" borderId="34" xfId="0" applyNumberFormat="1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60" fillId="0" borderId="0" xfId="0" applyNumberFormat="1" applyFont="1" applyBorder="1" applyAlignment="1" applyProtection="1">
      <alignment horizontal="left" vertical="center" wrapText="1"/>
      <protection locked="0"/>
    </xf>
    <xf numFmtId="0" fontId="45" fillId="0" borderId="39" xfId="0" applyFont="1" applyBorder="1" applyAlignment="1" applyProtection="1">
      <alignment horizontal="left" vertical="center" wrapText="1"/>
      <protection locked="0"/>
    </xf>
    <xf numFmtId="0" fontId="55" fillId="33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Normal_Sheet1" xfId="49"/>
    <cellStyle name="Ô được Nối kết" xfId="50"/>
    <cellStyle name="Percent" xfId="51"/>
    <cellStyle name="Hyperlink" xfId="52"/>
    <cellStyle name="Followed Hyperlink" xfId="53"/>
    <cellStyle name="Currency" xfId="54"/>
    <cellStyle name="Currency [0]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VB%20Ban%20To%20chuc\N&#259;m%202020\Doi%20khop%202020\Tonghop%202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Bieu1"/>
      <sheetName val="B213"/>
      <sheetName val="B21"/>
      <sheetName val="B22"/>
      <sheetName val="B3"/>
      <sheetName val="B4"/>
      <sheetName val="B5"/>
      <sheetName val="B6a"/>
      <sheetName val="B6b"/>
      <sheetName val="B7"/>
      <sheetName val="B8B"/>
      <sheetName val="B8C"/>
    </sheetNames>
    <sheetDataSet>
      <sheetData sheetId="0">
        <row r="26">
          <cell r="R26">
            <v>0</v>
          </cell>
        </row>
      </sheetData>
      <sheetData sheetId="7">
        <row r="14">
          <cell r="C14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0</v>
          </cell>
        </row>
        <row r="34">
          <cell r="C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B10" sqref="B10"/>
    </sheetView>
  </sheetViews>
  <sheetFormatPr defaultColWidth="8.66015625" defaultRowHeight="18"/>
  <cols>
    <col min="1" max="1" width="3.83203125" style="0" customWidth="1"/>
    <col min="2" max="2" width="15.33203125" style="0" customWidth="1"/>
    <col min="3" max="3" width="9.5" style="0" customWidth="1"/>
    <col min="4" max="4" width="11.75" style="0" customWidth="1"/>
    <col min="5" max="5" width="8.25" style="0" customWidth="1"/>
    <col min="6" max="6" width="6.5" style="0" customWidth="1"/>
    <col min="7" max="7" width="6.91015625" style="0" customWidth="1"/>
    <col min="8" max="8" width="6.5" style="0" customWidth="1"/>
    <col min="10" max="10" width="7" style="0" customWidth="1"/>
    <col min="11" max="11" width="4.75" style="0" customWidth="1"/>
  </cols>
  <sheetData>
    <row r="1" ht="18">
      <c r="B1" t="s">
        <v>448</v>
      </c>
    </row>
    <row r="2" spans="1:2" ht="18">
      <c r="A2" s="375" t="s">
        <v>420</v>
      </c>
      <c r="B2" s="375"/>
    </row>
    <row r="4" spans="2:5" ht="18">
      <c r="B4" s="376" t="s">
        <v>421</v>
      </c>
      <c r="C4" s="376"/>
      <c r="D4" s="376"/>
      <c r="E4" s="376"/>
    </row>
    <row r="6" spans="1:11" ht="31.5" customHeight="1">
      <c r="A6" s="373" t="s">
        <v>422</v>
      </c>
      <c r="B6" s="377" t="s">
        <v>423</v>
      </c>
      <c r="C6" s="378" t="s">
        <v>424</v>
      </c>
      <c r="D6" s="377" t="s">
        <v>425</v>
      </c>
      <c r="E6" s="377" t="s">
        <v>426</v>
      </c>
      <c r="F6" s="377"/>
      <c r="G6" s="371" t="s">
        <v>427</v>
      </c>
      <c r="H6" s="372"/>
      <c r="I6" s="373" t="s">
        <v>428</v>
      </c>
      <c r="J6" s="373" t="s">
        <v>429</v>
      </c>
      <c r="K6" s="373" t="s">
        <v>430</v>
      </c>
    </row>
    <row r="7" spans="1:11" ht="31.5">
      <c r="A7" s="373"/>
      <c r="B7" s="377"/>
      <c r="C7" s="378"/>
      <c r="D7" s="377"/>
      <c r="E7" s="328" t="s">
        <v>431</v>
      </c>
      <c r="F7" s="329" t="s">
        <v>432</v>
      </c>
      <c r="G7" s="330" t="s">
        <v>433</v>
      </c>
      <c r="H7" s="328" t="s">
        <v>434</v>
      </c>
      <c r="I7" s="373"/>
      <c r="J7" s="373"/>
      <c r="K7" s="373"/>
    </row>
    <row r="8" spans="1:11" ht="18.75">
      <c r="A8" s="331" t="s">
        <v>215</v>
      </c>
      <c r="B8" s="332" t="s">
        <v>435</v>
      </c>
      <c r="C8" s="332"/>
      <c r="D8" s="333"/>
      <c r="E8" s="333"/>
      <c r="F8" s="333"/>
      <c r="G8" s="333"/>
      <c r="H8" s="333"/>
      <c r="I8" s="333"/>
      <c r="J8" s="333"/>
      <c r="K8" s="333"/>
    </row>
    <row r="9" spans="1:11" ht="18.75">
      <c r="A9" s="334">
        <v>1</v>
      </c>
      <c r="B9" s="332" t="s">
        <v>452</v>
      </c>
      <c r="C9" s="332"/>
      <c r="D9" s="333"/>
      <c r="E9" s="333"/>
      <c r="F9" s="333"/>
      <c r="G9" s="333"/>
      <c r="H9" s="333"/>
      <c r="I9" s="333"/>
      <c r="J9" s="333"/>
      <c r="K9" s="333"/>
    </row>
    <row r="10" spans="1:11" ht="18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</row>
    <row r="11" spans="1:11" ht="18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</row>
    <row r="12" spans="1:11" ht="18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</row>
    <row r="13" spans="1:11" ht="18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</row>
    <row r="15" spans="3:25" ht="18" customHeight="1">
      <c r="C15" s="287" t="s">
        <v>436</v>
      </c>
      <c r="G15" s="374" t="s">
        <v>437</v>
      </c>
      <c r="H15" s="374"/>
      <c r="I15" s="374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</row>
    <row r="16" spans="7:25" ht="18.75">
      <c r="G16" s="75" t="s">
        <v>438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</sheetData>
  <sheetProtection/>
  <mergeCells count="12">
    <mergeCell ref="D6:D7"/>
    <mergeCell ref="E6:F6"/>
    <mergeCell ref="G6:H6"/>
    <mergeCell ref="I6:I7"/>
    <mergeCell ref="J6:J7"/>
    <mergeCell ref="K6:K7"/>
    <mergeCell ref="G15:I15"/>
    <mergeCell ref="A2:B2"/>
    <mergeCell ref="B4:E4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PageLayoutView="0" workbookViewId="0" topLeftCell="A1">
      <selection activeCell="A49" sqref="A49"/>
    </sheetView>
  </sheetViews>
  <sheetFormatPr defaultColWidth="8.66015625" defaultRowHeight="18"/>
  <cols>
    <col min="1" max="1" width="38.16015625" style="0" customWidth="1"/>
    <col min="2" max="2" width="8.83203125" style="15" customWidth="1"/>
    <col min="3" max="3" width="9.41015625" style="15" customWidth="1"/>
    <col min="4" max="4" width="11.66015625" style="8" customWidth="1"/>
    <col min="5" max="5" width="3.16015625" style="8" customWidth="1"/>
    <col min="6" max="6" width="3" style="7" customWidth="1"/>
  </cols>
  <sheetData>
    <row r="1" spans="1:4" ht="27" customHeight="1">
      <c r="A1" s="546" t="s">
        <v>443</v>
      </c>
      <c r="B1" s="547"/>
      <c r="C1" s="547"/>
      <c r="D1" s="547"/>
    </row>
    <row r="2" spans="1:4" ht="18.75" customHeight="1">
      <c r="A2" s="557" t="s">
        <v>444</v>
      </c>
      <c r="B2" s="557"/>
      <c r="C2" s="557"/>
      <c r="D2" s="557"/>
    </row>
    <row r="3" spans="1:4" ht="15.75" customHeight="1">
      <c r="A3" s="548" t="s">
        <v>381</v>
      </c>
      <c r="B3" s="549"/>
      <c r="C3" s="549"/>
      <c r="D3" s="549"/>
    </row>
    <row r="4" spans="1:3" ht="8.25" customHeight="1" thickBot="1">
      <c r="A4" s="31"/>
      <c r="B4" s="32"/>
      <c r="C4" s="32"/>
    </row>
    <row r="5" spans="1:4" ht="21" customHeight="1" thickTop="1">
      <c r="A5" s="554" t="s">
        <v>49</v>
      </c>
      <c r="B5" s="552" t="s">
        <v>32</v>
      </c>
      <c r="C5" s="553"/>
      <c r="D5" s="550" t="s">
        <v>33</v>
      </c>
    </row>
    <row r="6" spans="1:4" ht="32.25" customHeight="1">
      <c r="A6" s="555"/>
      <c r="B6" s="202" t="s">
        <v>239</v>
      </c>
      <c r="C6" s="202" t="s">
        <v>240</v>
      </c>
      <c r="D6" s="551"/>
    </row>
    <row r="7" spans="1:4" ht="12" customHeight="1" thickBot="1">
      <c r="A7" s="205">
        <v>1</v>
      </c>
      <c r="B7" s="206">
        <v>2</v>
      </c>
      <c r="C7" s="206">
        <v>3</v>
      </c>
      <c r="D7" s="207" t="s">
        <v>183</v>
      </c>
    </row>
    <row r="8" spans="1:6" s="212" customFormat="1" ht="15.75" customHeight="1" thickTop="1">
      <c r="A8" s="209" t="s">
        <v>1</v>
      </c>
      <c r="B8" s="210"/>
      <c r="C8" s="210"/>
      <c r="D8" s="66"/>
      <c r="E8" s="211"/>
      <c r="F8" s="211"/>
    </row>
    <row r="9" spans="1:6" s="212" customFormat="1" ht="14.25" customHeight="1">
      <c r="A9" s="204" t="s">
        <v>2</v>
      </c>
      <c r="B9" s="69"/>
      <c r="C9" s="69"/>
      <c r="D9" s="213"/>
      <c r="E9" s="211"/>
      <c r="F9" s="211"/>
    </row>
    <row r="10" spans="1:6" s="212" customFormat="1" ht="14.25" customHeight="1">
      <c r="A10" s="214" t="s">
        <v>6</v>
      </c>
      <c r="B10" s="208"/>
      <c r="C10" s="208"/>
      <c r="D10" s="218"/>
      <c r="E10" s="211"/>
      <c r="F10" s="211"/>
    </row>
    <row r="11" spans="1:6" s="212" customFormat="1" ht="14.25" customHeight="1">
      <c r="A11" s="215" t="s">
        <v>3</v>
      </c>
      <c r="B11" s="124"/>
      <c r="C11" s="124"/>
      <c r="D11" s="68"/>
      <c r="E11" s="211"/>
      <c r="F11" s="211"/>
    </row>
    <row r="12" spans="1:6" s="212" customFormat="1" ht="14.25" customHeight="1">
      <c r="A12" s="215" t="s">
        <v>4</v>
      </c>
      <c r="B12" s="124"/>
      <c r="C12" s="124"/>
      <c r="D12" s="68"/>
      <c r="E12" s="211"/>
      <c r="F12" s="211"/>
    </row>
    <row r="13" spans="1:6" s="212" customFormat="1" ht="14.25" customHeight="1">
      <c r="A13" s="214" t="s">
        <v>5</v>
      </c>
      <c r="B13" s="208"/>
      <c r="C13" s="208"/>
      <c r="D13" s="218"/>
      <c r="E13" s="211"/>
      <c r="F13" s="211"/>
    </row>
    <row r="14" spans="1:6" s="212" customFormat="1" ht="14.25" customHeight="1">
      <c r="A14" s="215" t="s">
        <v>3</v>
      </c>
      <c r="B14" s="124"/>
      <c r="C14" s="124"/>
      <c r="D14" s="68"/>
      <c r="E14" s="211"/>
      <c r="F14" s="211"/>
    </row>
    <row r="15" spans="1:6" s="212" customFormat="1" ht="14.25" customHeight="1">
      <c r="A15" s="215" t="s">
        <v>4</v>
      </c>
      <c r="B15" s="124"/>
      <c r="C15" s="124"/>
      <c r="D15" s="68"/>
      <c r="E15" s="211"/>
      <c r="F15" s="211"/>
    </row>
    <row r="16" spans="1:6" s="212" customFormat="1" ht="14.25" customHeight="1">
      <c r="A16" s="215" t="s">
        <v>7</v>
      </c>
      <c r="B16" s="124"/>
      <c r="C16" s="124"/>
      <c r="D16" s="68"/>
      <c r="E16" s="211"/>
      <c r="F16" s="211"/>
    </row>
    <row r="17" spans="1:6" s="212" customFormat="1" ht="14.25" customHeight="1">
      <c r="A17" s="214" t="s">
        <v>8</v>
      </c>
      <c r="B17" s="208"/>
      <c r="C17" s="208"/>
      <c r="D17" s="218"/>
      <c r="E17" s="211"/>
      <c r="F17" s="211"/>
    </row>
    <row r="18" spans="1:6" s="212" customFormat="1" ht="14.25" customHeight="1">
      <c r="A18" s="215" t="s">
        <v>4</v>
      </c>
      <c r="B18" s="124"/>
      <c r="C18" s="124"/>
      <c r="D18" s="68"/>
      <c r="E18" s="211"/>
      <c r="F18" s="211"/>
    </row>
    <row r="19" spans="1:6" s="212" customFormat="1" ht="14.25" customHeight="1">
      <c r="A19" s="215" t="s">
        <v>7</v>
      </c>
      <c r="B19" s="124"/>
      <c r="C19" s="124"/>
      <c r="D19" s="68"/>
      <c r="E19" s="211"/>
      <c r="F19" s="211"/>
    </row>
    <row r="20" spans="1:6" s="212" customFormat="1" ht="14.25" customHeight="1">
      <c r="A20" s="204" t="s">
        <v>9</v>
      </c>
      <c r="B20" s="208"/>
      <c r="C20" s="208"/>
      <c r="D20" s="218"/>
      <c r="E20" s="211"/>
      <c r="F20" s="211"/>
    </row>
    <row r="21" spans="1:6" s="212" customFormat="1" ht="14.25" customHeight="1">
      <c r="A21" s="215" t="s">
        <v>4</v>
      </c>
      <c r="B21" s="124"/>
      <c r="C21" s="124"/>
      <c r="D21" s="68"/>
      <c r="E21" s="211"/>
      <c r="F21" s="211"/>
    </row>
    <row r="22" spans="1:6" s="212" customFormat="1" ht="14.25" customHeight="1">
      <c r="A22" s="215" t="s">
        <v>7</v>
      </c>
      <c r="B22" s="124"/>
      <c r="C22" s="124"/>
      <c r="D22" s="68"/>
      <c r="E22" s="211"/>
      <c r="F22" s="211"/>
    </row>
    <row r="23" spans="1:6" s="212" customFormat="1" ht="14.25" customHeight="1">
      <c r="A23" s="216" t="s">
        <v>10</v>
      </c>
      <c r="B23" s="208"/>
      <c r="C23" s="208"/>
      <c r="D23" s="67"/>
      <c r="E23" s="211"/>
      <c r="F23" s="211"/>
    </row>
    <row r="24" spans="1:6" s="212" customFormat="1" ht="14.25" customHeight="1">
      <c r="A24" s="215" t="s">
        <v>11</v>
      </c>
      <c r="B24" s="208"/>
      <c r="C24" s="124"/>
      <c r="D24" s="68"/>
      <c r="E24" s="211"/>
      <c r="F24" s="211"/>
    </row>
    <row r="25" spans="1:6" s="212" customFormat="1" ht="14.25" customHeight="1">
      <c r="A25" s="215" t="s">
        <v>12</v>
      </c>
      <c r="B25" s="208"/>
      <c r="C25" s="124"/>
      <c r="D25" s="68"/>
      <c r="E25" s="211"/>
      <c r="F25" s="211"/>
    </row>
    <row r="26" spans="1:6" s="212" customFormat="1" ht="14.25" customHeight="1">
      <c r="A26" s="215" t="s">
        <v>13</v>
      </c>
      <c r="B26" s="208"/>
      <c r="C26" s="124"/>
      <c r="D26" s="68"/>
      <c r="E26" s="211"/>
      <c r="F26" s="211"/>
    </row>
    <row r="27" spans="1:6" s="212" customFormat="1" ht="14.25" customHeight="1">
      <c r="A27" s="215" t="s">
        <v>14</v>
      </c>
      <c r="B27" s="208"/>
      <c r="C27" s="124"/>
      <c r="D27" s="68"/>
      <c r="E27" s="211"/>
      <c r="F27" s="211"/>
    </row>
    <row r="28" spans="1:6" s="212" customFormat="1" ht="14.25" customHeight="1">
      <c r="A28" s="215" t="s">
        <v>15</v>
      </c>
      <c r="B28" s="208"/>
      <c r="C28" s="124"/>
      <c r="D28" s="68"/>
      <c r="E28" s="211"/>
      <c r="F28" s="211"/>
    </row>
    <row r="29" spans="1:6" s="212" customFormat="1" ht="14.25" customHeight="1">
      <c r="A29" s="215" t="s">
        <v>16</v>
      </c>
      <c r="B29" s="208"/>
      <c r="C29" s="124"/>
      <c r="D29" s="68"/>
      <c r="E29" s="211"/>
      <c r="F29" s="211"/>
    </row>
    <row r="30" spans="1:6" s="212" customFormat="1" ht="14.25" customHeight="1">
      <c r="A30" s="215" t="s">
        <v>17</v>
      </c>
      <c r="B30" s="208"/>
      <c r="C30" s="124"/>
      <c r="D30" s="68"/>
      <c r="E30" s="211"/>
      <c r="F30" s="211"/>
    </row>
    <row r="31" spans="1:6" s="212" customFormat="1" ht="14.25" customHeight="1">
      <c r="A31" s="215" t="s">
        <v>18</v>
      </c>
      <c r="B31" s="208"/>
      <c r="C31" s="124"/>
      <c r="D31" s="68"/>
      <c r="E31" s="211"/>
      <c r="F31" s="211"/>
    </row>
    <row r="32" spans="1:6" s="212" customFormat="1" ht="14.25" customHeight="1">
      <c r="A32" s="216" t="s">
        <v>19</v>
      </c>
      <c r="B32" s="208"/>
      <c r="C32" s="208"/>
      <c r="D32" s="67"/>
      <c r="E32" s="211"/>
      <c r="F32" s="211"/>
    </row>
    <row r="33" spans="1:6" s="212" customFormat="1" ht="14.25" customHeight="1">
      <c r="A33" s="204" t="s">
        <v>20</v>
      </c>
      <c r="B33" s="208"/>
      <c r="C33" s="124"/>
      <c r="D33" s="68"/>
      <c r="E33" s="211"/>
      <c r="F33" s="211"/>
    </row>
    <row r="34" spans="1:6" s="212" customFormat="1" ht="14.25" customHeight="1">
      <c r="A34" s="204" t="s">
        <v>21</v>
      </c>
      <c r="B34" s="124"/>
      <c r="C34" s="124"/>
      <c r="D34" s="68"/>
      <c r="E34" s="211"/>
      <c r="F34" s="211"/>
    </row>
    <row r="35" spans="1:6" s="212" customFormat="1" ht="14.25" customHeight="1">
      <c r="A35" s="204" t="s">
        <v>31</v>
      </c>
      <c r="B35" s="124"/>
      <c r="C35" s="124"/>
      <c r="D35" s="68"/>
      <c r="E35" s="211"/>
      <c r="F35" s="211"/>
    </row>
    <row r="36" spans="1:6" s="212" customFormat="1" ht="14.25" customHeight="1">
      <c r="A36" s="216" t="s">
        <v>22</v>
      </c>
      <c r="B36" s="208"/>
      <c r="C36" s="208"/>
      <c r="D36" s="67"/>
      <c r="E36" s="211"/>
      <c r="F36" s="211"/>
    </row>
    <row r="37" spans="1:6" s="212" customFormat="1" ht="14.25" customHeight="1">
      <c r="A37" s="204" t="s">
        <v>23</v>
      </c>
      <c r="B37" s="208"/>
      <c r="C37" s="208"/>
      <c r="D37" s="67"/>
      <c r="E37" s="211"/>
      <c r="F37" s="211"/>
    </row>
    <row r="38" spans="1:6" s="212" customFormat="1" ht="14.25" customHeight="1">
      <c r="A38" s="215" t="s">
        <v>24</v>
      </c>
      <c r="B38" s="208"/>
      <c r="C38" s="124"/>
      <c r="D38" s="68"/>
      <c r="E38" s="211"/>
      <c r="F38" s="211"/>
    </row>
    <row r="39" spans="1:6" s="212" customFormat="1" ht="14.25" customHeight="1">
      <c r="A39" s="215" t="s">
        <v>25</v>
      </c>
      <c r="B39" s="208"/>
      <c r="C39" s="124"/>
      <c r="D39" s="68"/>
      <c r="E39" s="211"/>
      <c r="F39" s="211"/>
    </row>
    <row r="40" spans="1:6" s="212" customFormat="1" ht="14.25" customHeight="1">
      <c r="A40" s="204" t="s">
        <v>26</v>
      </c>
      <c r="B40" s="208"/>
      <c r="C40" s="208"/>
      <c r="D40" s="67"/>
      <c r="E40" s="211"/>
      <c r="F40" s="211"/>
    </row>
    <row r="41" spans="1:6" s="212" customFormat="1" ht="14.25" customHeight="1">
      <c r="A41" s="215" t="s">
        <v>24</v>
      </c>
      <c r="B41" s="208"/>
      <c r="C41" s="124"/>
      <c r="D41" s="68"/>
      <c r="E41" s="211"/>
      <c r="F41" s="211"/>
    </row>
    <row r="42" spans="1:6" s="212" customFormat="1" ht="14.25" customHeight="1">
      <c r="A42" s="215" t="s">
        <v>25</v>
      </c>
      <c r="B42" s="208"/>
      <c r="C42" s="124"/>
      <c r="D42" s="68"/>
      <c r="E42" s="211"/>
      <c r="F42" s="211"/>
    </row>
    <row r="43" spans="1:6" s="212" customFormat="1" ht="14.25" customHeight="1">
      <c r="A43" s="204" t="s">
        <v>27</v>
      </c>
      <c r="B43" s="208"/>
      <c r="C43" s="208"/>
      <c r="D43" s="67"/>
      <c r="E43" s="211"/>
      <c r="F43" s="211"/>
    </row>
    <row r="44" spans="1:6" s="212" customFormat="1" ht="14.25" customHeight="1">
      <c r="A44" s="215" t="s">
        <v>30</v>
      </c>
      <c r="B44" s="124"/>
      <c r="C44" s="124"/>
      <c r="D44" s="68"/>
      <c r="E44" s="211"/>
      <c r="F44" s="211"/>
    </row>
    <row r="45" spans="1:6" s="212" customFormat="1" ht="14.25" customHeight="1">
      <c r="A45" s="215" t="s">
        <v>28</v>
      </c>
      <c r="B45" s="124"/>
      <c r="C45" s="124"/>
      <c r="D45" s="68"/>
      <c r="E45" s="211"/>
      <c r="F45" s="211"/>
    </row>
    <row r="46" spans="1:6" s="212" customFormat="1" ht="14.25" customHeight="1" thickBot="1">
      <c r="A46" s="217" t="s">
        <v>29</v>
      </c>
      <c r="B46" s="124"/>
      <c r="C46" s="124"/>
      <c r="D46" s="70">
        <f>IF(OR(C46="",C46=0),"",B46/C46*100)</f>
      </c>
      <c r="E46" s="211"/>
      <c r="F46" s="211"/>
    </row>
    <row r="47" spans="1:4" ht="17.25" customHeight="1" thickTop="1">
      <c r="A47" s="556" t="s">
        <v>386</v>
      </c>
      <c r="B47" s="556"/>
      <c r="C47" s="556"/>
      <c r="D47" s="556"/>
    </row>
    <row r="48" spans="1:8" ht="18">
      <c r="A48" s="203" t="s">
        <v>0</v>
      </c>
      <c r="B48" s="344" t="s">
        <v>438</v>
      </c>
      <c r="C48" s="345"/>
      <c r="D48" s="345"/>
      <c r="E48" s="33"/>
      <c r="F48" s="33"/>
      <c r="G48" s="12"/>
      <c r="H48" s="12"/>
    </row>
    <row r="49" spans="1:8" ht="18.75">
      <c r="A49" s="282"/>
      <c r="B49" s="343"/>
      <c r="C49" s="343"/>
      <c r="D49" s="343"/>
      <c r="E49" s="34"/>
      <c r="F49" s="34"/>
      <c r="G49" s="13"/>
      <c r="H49" s="13"/>
    </row>
    <row r="50" spans="1:8" ht="18.75">
      <c r="A50" s="282"/>
      <c r="B50" s="291"/>
      <c r="C50" s="291"/>
      <c r="D50" s="292"/>
      <c r="E50" s="30"/>
      <c r="F50" s="30"/>
      <c r="G50" s="29"/>
      <c r="H50" s="29"/>
    </row>
    <row r="51" spans="1:8" ht="18.75">
      <c r="A51" s="282"/>
      <c r="B51" s="291"/>
      <c r="C51" s="291"/>
      <c r="D51" s="292"/>
      <c r="E51" s="30"/>
      <c r="F51" s="30"/>
      <c r="G51" s="29"/>
      <c r="H51" s="29"/>
    </row>
    <row r="52" spans="1:8" ht="18.75">
      <c r="A52" s="281"/>
      <c r="B52" s="291"/>
      <c r="C52" s="291"/>
      <c r="D52" s="292"/>
      <c r="E52" s="30"/>
      <c r="F52" s="30"/>
      <c r="G52" s="29"/>
      <c r="H52" s="29"/>
    </row>
    <row r="53" spans="1:8" ht="18.75">
      <c r="A53" s="279"/>
      <c r="B53" s="385"/>
      <c r="C53" s="385"/>
      <c r="D53" s="385"/>
      <c r="E53" s="35"/>
      <c r="F53" s="35"/>
      <c r="G53" s="14"/>
      <c r="H53" s="14"/>
    </row>
  </sheetData>
  <sheetProtection/>
  <mergeCells count="8">
    <mergeCell ref="B53:D53"/>
    <mergeCell ref="A1:D1"/>
    <mergeCell ref="A3:D3"/>
    <mergeCell ref="D5:D6"/>
    <mergeCell ref="B5:C5"/>
    <mergeCell ref="A5:A6"/>
    <mergeCell ref="A47:D47"/>
    <mergeCell ref="A2:D2"/>
  </mergeCells>
  <printOptions/>
  <pageMargins left="0.5" right="0.25" top="0.3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selection activeCell="H42" sqref="H42"/>
    </sheetView>
  </sheetViews>
  <sheetFormatPr defaultColWidth="8.83203125" defaultRowHeight="18"/>
  <cols>
    <col min="1" max="1" width="29.5" style="4" customWidth="1"/>
    <col min="2" max="9" width="4.91015625" style="36" customWidth="1"/>
    <col min="10" max="16" width="2.91015625" style="8" customWidth="1"/>
    <col min="17" max="17" width="2.66015625" style="8" customWidth="1"/>
    <col min="18" max="16384" width="8.83203125" style="4" customWidth="1"/>
  </cols>
  <sheetData>
    <row r="1" spans="1:16" ht="23.25" customHeight="1">
      <c r="A1" s="569" t="s">
        <v>445</v>
      </c>
      <c r="B1" s="570"/>
      <c r="C1" s="570"/>
      <c r="D1" s="570"/>
      <c r="E1" s="570"/>
      <c r="F1" s="570"/>
      <c r="G1" s="570"/>
      <c r="H1" s="570"/>
      <c r="I1" s="570"/>
      <c r="J1" s="223"/>
      <c r="K1" s="223"/>
      <c r="L1" s="223"/>
      <c r="M1" s="223"/>
      <c r="N1" s="223"/>
      <c r="O1" s="223"/>
      <c r="P1" s="223"/>
    </row>
    <row r="2" spans="1:16" ht="18" customHeight="1">
      <c r="A2" s="576" t="s">
        <v>446</v>
      </c>
      <c r="B2" s="576"/>
      <c r="C2" s="576"/>
      <c r="D2" s="576"/>
      <c r="E2" s="576"/>
      <c r="F2" s="576"/>
      <c r="G2" s="576"/>
      <c r="H2" s="576"/>
      <c r="I2" s="576"/>
      <c r="J2" s="223"/>
      <c r="K2" s="223"/>
      <c r="L2" s="223"/>
      <c r="M2" s="223"/>
      <c r="N2" s="223"/>
      <c r="O2" s="223"/>
      <c r="P2" s="223"/>
    </row>
    <row r="3" spans="1:16" ht="15.75">
      <c r="A3" s="571" t="s">
        <v>39</v>
      </c>
      <c r="B3" s="571"/>
      <c r="C3" s="571"/>
      <c r="D3" s="571"/>
      <c r="E3" s="571"/>
      <c r="F3" s="571"/>
      <c r="G3" s="571"/>
      <c r="H3" s="571"/>
      <c r="I3" s="571"/>
      <c r="J3" s="223"/>
      <c r="K3" s="223"/>
      <c r="L3" s="223"/>
      <c r="M3" s="223"/>
      <c r="N3" s="223"/>
      <c r="O3" s="223"/>
      <c r="P3" s="223"/>
    </row>
    <row r="4" spans="1:16" ht="15.75">
      <c r="A4" s="574" t="s">
        <v>447</v>
      </c>
      <c r="B4" s="231"/>
      <c r="C4" s="231"/>
      <c r="D4" s="231"/>
      <c r="E4" s="231"/>
      <c r="F4" s="231"/>
      <c r="G4" s="231"/>
      <c r="H4" s="560" t="s">
        <v>236</v>
      </c>
      <c r="I4" s="561"/>
      <c r="J4" s="223"/>
      <c r="K4" s="223"/>
      <c r="L4" s="223"/>
      <c r="M4" s="223"/>
      <c r="N4" s="223"/>
      <c r="O4" s="223"/>
      <c r="P4" s="223"/>
    </row>
    <row r="5" spans="1:16" ht="16.5" thickBot="1">
      <c r="A5" s="575"/>
      <c r="B5" s="232"/>
      <c r="C5" s="232"/>
      <c r="D5" s="232"/>
      <c r="E5" s="232"/>
      <c r="F5" s="232"/>
      <c r="G5" s="232"/>
      <c r="H5" s="232"/>
      <c r="I5" s="232"/>
      <c r="J5" s="223"/>
      <c r="K5" s="223"/>
      <c r="L5" s="223"/>
      <c r="M5" s="223"/>
      <c r="N5" s="223"/>
      <c r="O5" s="223"/>
      <c r="P5" s="223"/>
    </row>
    <row r="6" spans="1:16" ht="21.75" customHeight="1" thickTop="1">
      <c r="A6" s="572" t="s">
        <v>166</v>
      </c>
      <c r="B6" s="565" t="s">
        <v>40</v>
      </c>
      <c r="C6" s="565" t="s">
        <v>41</v>
      </c>
      <c r="D6" s="565" t="s">
        <v>35</v>
      </c>
      <c r="E6" s="565" t="s">
        <v>299</v>
      </c>
      <c r="F6" s="567" t="s">
        <v>42</v>
      </c>
      <c r="G6" s="567"/>
      <c r="H6" s="567"/>
      <c r="I6" s="568"/>
      <c r="J6" s="223"/>
      <c r="K6" s="223"/>
      <c r="L6" s="223"/>
      <c r="M6" s="223"/>
      <c r="N6" s="223"/>
      <c r="O6" s="223"/>
      <c r="P6" s="223"/>
    </row>
    <row r="7" spans="1:16" ht="21.75" customHeight="1">
      <c r="A7" s="573"/>
      <c r="B7" s="566"/>
      <c r="C7" s="566"/>
      <c r="D7" s="566"/>
      <c r="E7" s="566"/>
      <c r="F7" s="564" t="s">
        <v>34</v>
      </c>
      <c r="G7" s="562"/>
      <c r="H7" s="562" t="s">
        <v>217</v>
      </c>
      <c r="I7" s="563"/>
      <c r="J7" s="223"/>
      <c r="K7" s="223"/>
      <c r="L7" s="223"/>
      <c r="M7" s="223"/>
      <c r="N7" s="223"/>
      <c r="O7" s="223"/>
      <c r="P7" s="223"/>
    </row>
    <row r="8" spans="1:16" ht="45" customHeight="1">
      <c r="A8" s="573"/>
      <c r="B8" s="566"/>
      <c r="C8" s="566"/>
      <c r="D8" s="566"/>
      <c r="E8" s="566"/>
      <c r="F8" s="237" t="s">
        <v>36</v>
      </c>
      <c r="G8" s="237" t="s">
        <v>37</v>
      </c>
      <c r="H8" s="237" t="s">
        <v>36</v>
      </c>
      <c r="I8" s="238" t="s">
        <v>37</v>
      </c>
      <c r="J8" s="223"/>
      <c r="K8" s="223"/>
      <c r="L8" s="223"/>
      <c r="M8" s="223"/>
      <c r="N8" s="223"/>
      <c r="O8" s="223"/>
      <c r="P8" s="223"/>
    </row>
    <row r="9" spans="1:16" ht="15" customHeight="1" thickBot="1">
      <c r="A9" s="120">
        <v>1</v>
      </c>
      <c r="B9" s="239">
        <v>2</v>
      </c>
      <c r="C9" s="239">
        <v>3</v>
      </c>
      <c r="D9" s="239">
        <v>4</v>
      </c>
      <c r="E9" s="239">
        <v>5</v>
      </c>
      <c r="F9" s="221">
        <v>6</v>
      </c>
      <c r="G9" s="221">
        <v>7</v>
      </c>
      <c r="H9" s="221">
        <v>8</v>
      </c>
      <c r="I9" s="222">
        <v>9</v>
      </c>
      <c r="J9" s="223"/>
      <c r="K9" s="223"/>
      <c r="L9" s="223"/>
      <c r="M9" s="223"/>
      <c r="N9" s="223"/>
      <c r="O9" s="223"/>
      <c r="P9" s="223"/>
    </row>
    <row r="10" spans="1:17" ht="19.5" customHeight="1" thickTop="1">
      <c r="A10" s="219" t="s">
        <v>38</v>
      </c>
      <c r="B10" s="193"/>
      <c r="C10" s="193"/>
      <c r="D10" s="193"/>
      <c r="E10" s="193"/>
      <c r="F10" s="193"/>
      <c r="G10" s="193"/>
      <c r="H10" s="193"/>
      <c r="I10" s="193"/>
      <c r="J10" s="223">
        <f>IF(OR(B10&lt;&gt;B15,B10&lt;&gt;B24),"L","")</f>
      </c>
      <c r="K10" s="223">
        <f aca="true" t="shared" si="0" ref="K10:Q10">IF(OR(C10&lt;&gt;C15,C10&lt;&gt;C24),"L","")</f>
      </c>
      <c r="L10" s="223">
        <f t="shared" si="0"/>
      </c>
      <c r="M10" s="223">
        <f t="shared" si="0"/>
      </c>
      <c r="N10" s="223">
        <f t="shared" si="0"/>
      </c>
      <c r="O10" s="223">
        <f t="shared" si="0"/>
      </c>
      <c r="P10" s="223">
        <f t="shared" si="0"/>
      </c>
      <c r="Q10" s="223">
        <f t="shared" si="0"/>
      </c>
    </row>
    <row r="11" spans="1:16" ht="16.5" customHeight="1">
      <c r="A11" s="230" t="s">
        <v>184</v>
      </c>
      <c r="B11" s="192"/>
      <c r="C11" s="192"/>
      <c r="D11" s="192"/>
      <c r="E11" s="192"/>
      <c r="F11" s="192"/>
      <c r="G11" s="192"/>
      <c r="H11" s="192"/>
      <c r="I11" s="192"/>
      <c r="J11" s="223"/>
      <c r="K11" s="223"/>
      <c r="L11" s="223"/>
      <c r="M11" s="223"/>
      <c r="N11" s="223"/>
      <c r="O11" s="223"/>
      <c r="P11" s="223"/>
    </row>
    <row r="12" spans="1:16" ht="16.5" customHeight="1">
      <c r="A12" s="230" t="s">
        <v>113</v>
      </c>
      <c r="B12" s="192"/>
      <c r="C12" s="192"/>
      <c r="D12" s="192"/>
      <c r="E12" s="192"/>
      <c r="F12" s="192"/>
      <c r="G12" s="192"/>
      <c r="H12" s="192"/>
      <c r="I12" s="192"/>
      <c r="J12" s="223"/>
      <c r="K12" s="223"/>
      <c r="L12" s="223"/>
      <c r="M12" s="223"/>
      <c r="N12" s="223"/>
      <c r="O12" s="223"/>
      <c r="P12" s="223"/>
    </row>
    <row r="13" spans="1:16" ht="16.5" customHeight="1">
      <c r="A13" s="230" t="s">
        <v>114</v>
      </c>
      <c r="B13" s="192"/>
      <c r="C13" s="192"/>
      <c r="D13" s="192"/>
      <c r="E13" s="192"/>
      <c r="F13" s="192"/>
      <c r="G13" s="192"/>
      <c r="H13" s="192"/>
      <c r="I13" s="192"/>
      <c r="J13" s="223"/>
      <c r="K13" s="223"/>
      <c r="L13" s="223"/>
      <c r="M13" s="223"/>
      <c r="N13" s="223"/>
      <c r="O13" s="223"/>
      <c r="P13" s="223"/>
    </row>
    <row r="14" spans="1:16" ht="16.5" customHeight="1">
      <c r="A14" s="186" t="s">
        <v>300</v>
      </c>
      <c r="B14" s="192"/>
      <c r="C14" s="192"/>
      <c r="D14" s="192"/>
      <c r="E14" s="192"/>
      <c r="F14" s="192"/>
      <c r="G14" s="192"/>
      <c r="H14" s="192"/>
      <c r="I14" s="192"/>
      <c r="J14" s="223"/>
      <c r="K14" s="223"/>
      <c r="L14" s="223"/>
      <c r="M14" s="223"/>
      <c r="N14" s="223"/>
      <c r="O14" s="223"/>
      <c r="P14" s="223"/>
    </row>
    <row r="15" spans="1:16" ht="16.5" customHeight="1">
      <c r="A15" s="115" t="s">
        <v>301</v>
      </c>
      <c r="B15" s="193">
        <f>SUM(B16:B22)</f>
        <v>0</v>
      </c>
      <c r="C15" s="193">
        <f aca="true" t="shared" si="1" ref="C15:I15">SUM(C16:C22)</f>
        <v>0</v>
      </c>
      <c r="D15" s="193">
        <f t="shared" si="1"/>
        <v>0</v>
      </c>
      <c r="E15" s="193">
        <f t="shared" si="1"/>
        <v>0</v>
      </c>
      <c r="F15" s="193">
        <f t="shared" si="1"/>
        <v>0</v>
      </c>
      <c r="G15" s="193">
        <f t="shared" si="1"/>
        <v>0</v>
      </c>
      <c r="H15" s="193">
        <f t="shared" si="1"/>
        <v>0</v>
      </c>
      <c r="I15" s="193">
        <f t="shared" si="1"/>
        <v>0</v>
      </c>
      <c r="J15" s="223"/>
      <c r="K15" s="223"/>
      <c r="L15" s="223"/>
      <c r="M15" s="223"/>
      <c r="N15" s="223"/>
      <c r="O15" s="223"/>
      <c r="P15" s="223"/>
    </row>
    <row r="16" spans="1:16" ht="16.5" customHeight="1">
      <c r="A16" s="234" t="s">
        <v>144</v>
      </c>
      <c r="B16" s="192"/>
      <c r="C16" s="192"/>
      <c r="D16" s="192"/>
      <c r="E16" s="192"/>
      <c r="F16" s="192"/>
      <c r="G16" s="192"/>
      <c r="H16" s="192"/>
      <c r="I16" s="192"/>
      <c r="J16" s="223"/>
      <c r="K16" s="223"/>
      <c r="L16" s="223"/>
      <c r="M16" s="223"/>
      <c r="N16" s="223"/>
      <c r="O16" s="223"/>
      <c r="P16" s="223"/>
    </row>
    <row r="17" spans="1:16" ht="16.5" customHeight="1">
      <c r="A17" s="230" t="s">
        <v>137</v>
      </c>
      <c r="B17" s="192"/>
      <c r="C17" s="192"/>
      <c r="D17" s="192"/>
      <c r="E17" s="192"/>
      <c r="F17" s="192"/>
      <c r="G17" s="192"/>
      <c r="H17" s="192"/>
      <c r="I17" s="192"/>
      <c r="J17" s="223"/>
      <c r="K17" s="223"/>
      <c r="L17" s="223"/>
      <c r="M17" s="223"/>
      <c r="N17" s="223"/>
      <c r="O17" s="223"/>
      <c r="P17" s="223"/>
    </row>
    <row r="18" spans="1:16" ht="16.5" customHeight="1">
      <c r="A18" s="230" t="s">
        <v>138</v>
      </c>
      <c r="B18" s="192"/>
      <c r="C18" s="192"/>
      <c r="D18" s="192"/>
      <c r="E18" s="192"/>
      <c r="F18" s="192"/>
      <c r="G18" s="192"/>
      <c r="H18" s="192"/>
      <c r="I18" s="192"/>
      <c r="J18" s="223"/>
      <c r="K18" s="223"/>
      <c r="L18" s="223"/>
      <c r="M18" s="223"/>
      <c r="N18" s="223"/>
      <c r="O18" s="223"/>
      <c r="P18" s="223"/>
    </row>
    <row r="19" spans="1:16" ht="16.5" customHeight="1">
      <c r="A19" s="230" t="s">
        <v>139</v>
      </c>
      <c r="B19" s="192"/>
      <c r="C19" s="192"/>
      <c r="D19" s="192"/>
      <c r="E19" s="192"/>
      <c r="F19" s="192"/>
      <c r="G19" s="192"/>
      <c r="H19" s="192"/>
      <c r="I19" s="192"/>
      <c r="J19" s="223"/>
      <c r="K19" s="223"/>
      <c r="L19" s="223"/>
      <c r="M19" s="223"/>
      <c r="N19" s="223"/>
      <c r="O19" s="223"/>
      <c r="P19" s="223"/>
    </row>
    <row r="20" spans="1:16" ht="16.5" customHeight="1">
      <c r="A20" s="230" t="s">
        <v>140</v>
      </c>
      <c r="B20" s="192"/>
      <c r="C20" s="192"/>
      <c r="D20" s="192"/>
      <c r="E20" s="192"/>
      <c r="F20" s="192"/>
      <c r="G20" s="192"/>
      <c r="H20" s="192"/>
      <c r="I20" s="192"/>
      <c r="J20" s="223"/>
      <c r="K20" s="223"/>
      <c r="L20" s="223"/>
      <c r="M20" s="223"/>
      <c r="N20" s="223"/>
      <c r="O20" s="223"/>
      <c r="P20" s="223"/>
    </row>
    <row r="21" spans="1:16" ht="16.5" customHeight="1">
      <c r="A21" s="230" t="s">
        <v>141</v>
      </c>
      <c r="B21" s="192"/>
      <c r="C21" s="192"/>
      <c r="D21" s="192"/>
      <c r="E21" s="192"/>
      <c r="F21" s="192"/>
      <c r="G21" s="192"/>
      <c r="H21" s="192"/>
      <c r="I21" s="192"/>
      <c r="J21" s="223"/>
      <c r="K21" s="223"/>
      <c r="L21" s="223"/>
      <c r="M21" s="223"/>
      <c r="N21" s="223"/>
      <c r="O21" s="223"/>
      <c r="P21" s="223"/>
    </row>
    <row r="22" spans="1:16" ht="16.5" customHeight="1">
      <c r="A22" s="230" t="s">
        <v>142</v>
      </c>
      <c r="B22" s="192"/>
      <c r="C22" s="192"/>
      <c r="D22" s="192"/>
      <c r="E22" s="192"/>
      <c r="F22" s="192"/>
      <c r="G22" s="192"/>
      <c r="H22" s="192"/>
      <c r="I22" s="192"/>
      <c r="J22" s="223"/>
      <c r="K22" s="223"/>
      <c r="L22" s="223"/>
      <c r="M22" s="223"/>
      <c r="N22" s="223"/>
      <c r="O22" s="223"/>
      <c r="P22" s="223"/>
    </row>
    <row r="23" spans="1:16" ht="16.5" customHeight="1">
      <c r="A23" s="230" t="s">
        <v>143</v>
      </c>
      <c r="B23" s="220">
        <f>IF(OR(B15=0,B15=""),"",(B16*24+B17*33+B18*38+B19*43+B20*48+B21*53+B22*58)/B15)</f>
      </c>
      <c r="C23" s="220">
        <f aca="true" t="shared" si="2" ref="C23:I23">IF(OR(C15=0,C15=""),"",(C16*24+C17*33+C18*38+C19*43+C20*48+C21*53+C22*58)/C15)</f>
      </c>
      <c r="D23" s="220">
        <f t="shared" si="2"/>
      </c>
      <c r="E23" s="220">
        <f t="shared" si="2"/>
      </c>
      <c r="F23" s="220">
        <f t="shared" si="2"/>
      </c>
      <c r="G23" s="220">
        <f t="shared" si="2"/>
      </c>
      <c r="H23" s="220">
        <f t="shared" si="2"/>
      </c>
      <c r="I23" s="224">
        <f t="shared" si="2"/>
      </c>
      <c r="J23" s="223"/>
      <c r="K23" s="223"/>
      <c r="L23" s="223"/>
      <c r="M23" s="223"/>
      <c r="N23" s="223"/>
      <c r="O23" s="223"/>
      <c r="P23" s="223"/>
    </row>
    <row r="24" spans="1:16" ht="16.5" customHeight="1">
      <c r="A24" s="115" t="s">
        <v>302</v>
      </c>
      <c r="B24" s="193">
        <f>IF(AND(B25="",B26="",B27=""),"",B25+B26+B27)</f>
      </c>
      <c r="C24" s="193">
        <f aca="true" t="shared" si="3" ref="C24:I24">IF(AND(C25="",C26="",C27=""),"",C25+C26+C27)</f>
      </c>
      <c r="D24" s="193">
        <f t="shared" si="3"/>
      </c>
      <c r="E24" s="193">
        <f t="shared" si="3"/>
      </c>
      <c r="F24" s="193">
        <f t="shared" si="3"/>
      </c>
      <c r="G24" s="193">
        <f t="shared" si="3"/>
      </c>
      <c r="H24" s="193">
        <f t="shared" si="3"/>
      </c>
      <c r="I24" s="233">
        <f t="shared" si="3"/>
      </c>
      <c r="J24" s="223"/>
      <c r="K24" s="223"/>
      <c r="L24" s="223"/>
      <c r="M24" s="223"/>
      <c r="N24" s="223"/>
      <c r="O24" s="223"/>
      <c r="P24" s="223"/>
    </row>
    <row r="25" spans="1:16" ht="16.5" customHeight="1">
      <c r="A25" s="234" t="s">
        <v>147</v>
      </c>
      <c r="B25" s="192"/>
      <c r="C25" s="192"/>
      <c r="D25" s="192"/>
      <c r="E25" s="192"/>
      <c r="F25" s="192"/>
      <c r="G25" s="192"/>
      <c r="H25" s="192"/>
      <c r="I25" s="192"/>
      <c r="J25" s="223"/>
      <c r="K25" s="223"/>
      <c r="L25" s="223"/>
      <c r="M25" s="223"/>
      <c r="N25" s="223"/>
      <c r="O25" s="223"/>
      <c r="P25" s="223"/>
    </row>
    <row r="26" spans="1:16" ht="16.5" customHeight="1">
      <c r="A26" s="234" t="s">
        <v>148</v>
      </c>
      <c r="B26" s="192"/>
      <c r="C26" s="192"/>
      <c r="D26" s="192"/>
      <c r="E26" s="192"/>
      <c r="F26" s="192"/>
      <c r="G26" s="192"/>
      <c r="H26" s="192"/>
      <c r="I26" s="192"/>
      <c r="J26" s="223"/>
      <c r="K26" s="223"/>
      <c r="L26" s="223"/>
      <c r="M26" s="223"/>
      <c r="N26" s="223"/>
      <c r="O26" s="223"/>
      <c r="P26" s="223"/>
    </row>
    <row r="27" spans="1:16" ht="16.5" customHeight="1">
      <c r="A27" s="234" t="s">
        <v>149</v>
      </c>
      <c r="B27" s="192"/>
      <c r="C27" s="192"/>
      <c r="D27" s="192"/>
      <c r="E27" s="192"/>
      <c r="F27" s="192"/>
      <c r="G27" s="192"/>
      <c r="H27" s="192"/>
      <c r="I27" s="192"/>
      <c r="J27" s="223"/>
      <c r="K27" s="223"/>
      <c r="L27" s="223"/>
      <c r="M27" s="223"/>
      <c r="N27" s="223"/>
      <c r="O27" s="223"/>
      <c r="P27" s="223"/>
    </row>
    <row r="28" spans="1:17" ht="16.5" customHeight="1">
      <c r="A28" s="115" t="s">
        <v>303</v>
      </c>
      <c r="B28" s="193">
        <f>SUM(B29:B34)</f>
        <v>0</v>
      </c>
      <c r="C28" s="193">
        <f aca="true" t="shared" si="4" ref="C28:I28">SUM(C29:C34)</f>
        <v>0</v>
      </c>
      <c r="D28" s="193">
        <f t="shared" si="4"/>
        <v>0</v>
      </c>
      <c r="E28" s="193">
        <f t="shared" si="4"/>
        <v>0</v>
      </c>
      <c r="F28" s="193">
        <f t="shared" si="4"/>
        <v>0</v>
      </c>
      <c r="G28" s="193">
        <f t="shared" si="4"/>
        <v>0</v>
      </c>
      <c r="H28" s="193">
        <f t="shared" si="4"/>
        <v>0</v>
      </c>
      <c r="I28" s="193">
        <f t="shared" si="4"/>
        <v>0</v>
      </c>
      <c r="J28" s="223">
        <f>IF(B28&gt;B10,"L","")</f>
      </c>
      <c r="K28" s="223">
        <f aca="true" t="shared" si="5" ref="K28:Q28">IF(C28&gt;C10,"L","")</f>
      </c>
      <c r="L28" s="223">
        <f t="shared" si="5"/>
      </c>
      <c r="M28" s="223">
        <f t="shared" si="5"/>
      </c>
      <c r="N28" s="223">
        <f t="shared" si="5"/>
      </c>
      <c r="O28" s="223">
        <f t="shared" si="5"/>
      </c>
      <c r="P28" s="223">
        <f t="shared" si="5"/>
      </c>
      <c r="Q28" s="223">
        <f t="shared" si="5"/>
      </c>
    </row>
    <row r="29" spans="1:16" ht="16.5" customHeight="1">
      <c r="A29" s="234" t="s">
        <v>151</v>
      </c>
      <c r="B29" s="192"/>
      <c r="C29" s="192"/>
      <c r="D29" s="192"/>
      <c r="E29" s="192"/>
      <c r="F29" s="192"/>
      <c r="G29" s="192"/>
      <c r="H29" s="192"/>
      <c r="I29" s="192"/>
      <c r="J29" s="223"/>
      <c r="K29" s="223"/>
      <c r="L29" s="223"/>
      <c r="M29" s="223"/>
      <c r="N29" s="223"/>
      <c r="O29" s="223"/>
      <c r="P29" s="223"/>
    </row>
    <row r="30" spans="1:16" ht="16.5" customHeight="1">
      <c r="A30" s="230" t="s">
        <v>152</v>
      </c>
      <c r="B30" s="192"/>
      <c r="C30" s="192"/>
      <c r="D30" s="192"/>
      <c r="E30" s="192"/>
      <c r="F30" s="192"/>
      <c r="G30" s="192"/>
      <c r="H30" s="192"/>
      <c r="I30" s="192"/>
      <c r="J30" s="223"/>
      <c r="K30" s="223"/>
      <c r="L30" s="223"/>
      <c r="M30" s="223"/>
      <c r="N30" s="223"/>
      <c r="O30" s="223"/>
      <c r="P30" s="223"/>
    </row>
    <row r="31" spans="1:16" ht="16.5" customHeight="1">
      <c r="A31" s="230" t="s">
        <v>153</v>
      </c>
      <c r="B31" s="192"/>
      <c r="C31" s="192"/>
      <c r="D31" s="192"/>
      <c r="E31" s="192"/>
      <c r="F31" s="192"/>
      <c r="G31" s="192"/>
      <c r="H31" s="192"/>
      <c r="I31" s="192"/>
      <c r="J31" s="223"/>
      <c r="K31" s="223"/>
      <c r="L31" s="223"/>
      <c r="M31" s="223"/>
      <c r="N31" s="223"/>
      <c r="O31" s="223"/>
      <c r="P31" s="223"/>
    </row>
    <row r="32" spans="1:16" ht="16.5" customHeight="1">
      <c r="A32" s="230" t="s">
        <v>154</v>
      </c>
      <c r="B32" s="192"/>
      <c r="C32" s="192"/>
      <c r="D32" s="192"/>
      <c r="E32" s="192"/>
      <c r="F32" s="192"/>
      <c r="G32" s="192"/>
      <c r="H32" s="192"/>
      <c r="I32" s="192"/>
      <c r="J32" s="223"/>
      <c r="K32" s="223"/>
      <c r="L32" s="223"/>
      <c r="M32" s="223"/>
      <c r="N32" s="223"/>
      <c r="O32" s="223"/>
      <c r="P32" s="223"/>
    </row>
    <row r="33" spans="1:16" ht="16.5" customHeight="1">
      <c r="A33" s="230" t="s">
        <v>155</v>
      </c>
      <c r="B33" s="192"/>
      <c r="C33" s="192"/>
      <c r="D33" s="192"/>
      <c r="E33" s="192"/>
      <c r="F33" s="192"/>
      <c r="G33" s="192"/>
      <c r="H33" s="192"/>
      <c r="I33" s="192"/>
      <c r="J33" s="223"/>
      <c r="K33" s="223"/>
      <c r="L33" s="223"/>
      <c r="M33" s="223"/>
      <c r="N33" s="223"/>
      <c r="O33" s="223"/>
      <c r="P33" s="223"/>
    </row>
    <row r="34" spans="1:16" ht="16.5" customHeight="1">
      <c r="A34" s="230" t="s">
        <v>156</v>
      </c>
      <c r="B34" s="192"/>
      <c r="C34" s="192"/>
      <c r="D34" s="192"/>
      <c r="E34" s="192"/>
      <c r="F34" s="192"/>
      <c r="G34" s="192"/>
      <c r="H34" s="192"/>
      <c r="I34" s="192"/>
      <c r="J34" s="223"/>
      <c r="K34" s="223"/>
      <c r="L34" s="223"/>
      <c r="M34" s="223"/>
      <c r="N34" s="223"/>
      <c r="O34" s="223"/>
      <c r="P34" s="223"/>
    </row>
    <row r="35" spans="1:16" ht="16.5" customHeight="1">
      <c r="A35" s="115" t="s">
        <v>46</v>
      </c>
      <c r="B35" s="193">
        <f>SUM(B36:B38)</f>
        <v>0</v>
      </c>
      <c r="C35" s="193">
        <f aca="true" t="shared" si="6" ref="C35:I35">SUM(C36:C38)</f>
        <v>0</v>
      </c>
      <c r="D35" s="193">
        <f t="shared" si="6"/>
        <v>0</v>
      </c>
      <c r="E35" s="193">
        <f t="shared" si="6"/>
        <v>0</v>
      </c>
      <c r="F35" s="193">
        <f t="shared" si="6"/>
        <v>0</v>
      </c>
      <c r="G35" s="193">
        <f t="shared" si="6"/>
        <v>0</v>
      </c>
      <c r="H35" s="193">
        <f t="shared" si="6"/>
        <v>0</v>
      </c>
      <c r="I35" s="193">
        <f t="shared" si="6"/>
        <v>0</v>
      </c>
      <c r="J35" s="223"/>
      <c r="K35" s="223"/>
      <c r="L35" s="223"/>
      <c r="M35" s="223"/>
      <c r="N35" s="223"/>
      <c r="O35" s="223"/>
      <c r="P35" s="223"/>
    </row>
    <row r="36" spans="1:16" ht="16.5" customHeight="1">
      <c r="A36" s="234" t="s">
        <v>44</v>
      </c>
      <c r="B36" s="192"/>
      <c r="C36" s="192"/>
      <c r="D36" s="192"/>
      <c r="E36" s="192"/>
      <c r="F36" s="192"/>
      <c r="G36" s="192"/>
      <c r="H36" s="192"/>
      <c r="I36" s="192"/>
      <c r="J36" s="223"/>
      <c r="K36" s="223"/>
      <c r="L36" s="223"/>
      <c r="M36" s="223"/>
      <c r="N36" s="223"/>
      <c r="O36" s="223"/>
      <c r="P36" s="223"/>
    </row>
    <row r="37" spans="1:16" ht="16.5" customHeight="1">
      <c r="A37" s="234" t="s">
        <v>152</v>
      </c>
      <c r="B37" s="192"/>
      <c r="C37" s="192"/>
      <c r="D37" s="192"/>
      <c r="E37" s="192"/>
      <c r="F37" s="192"/>
      <c r="G37" s="192"/>
      <c r="H37" s="192"/>
      <c r="I37" s="192"/>
      <c r="J37" s="223"/>
      <c r="K37" s="223"/>
      <c r="L37" s="223"/>
      <c r="M37" s="223"/>
      <c r="N37" s="223"/>
      <c r="O37" s="223"/>
      <c r="P37" s="223"/>
    </row>
    <row r="38" spans="1:16" ht="16.5" customHeight="1" thickBot="1">
      <c r="A38" s="235" t="s">
        <v>45</v>
      </c>
      <c r="B38" s="192"/>
      <c r="C38" s="192"/>
      <c r="D38" s="192"/>
      <c r="E38" s="192"/>
      <c r="F38" s="192"/>
      <c r="G38" s="192"/>
      <c r="H38" s="192"/>
      <c r="I38" s="192"/>
      <c r="J38" s="223"/>
      <c r="K38" s="223"/>
      <c r="L38" s="223"/>
      <c r="M38" s="223"/>
      <c r="N38" s="223"/>
      <c r="O38" s="223"/>
      <c r="P38" s="223"/>
    </row>
    <row r="39" spans="2:17" s="58" customFormat="1" ht="11.25" customHeight="1" thickTop="1">
      <c r="B39" s="59"/>
      <c r="C39" s="59"/>
      <c r="D39" s="59"/>
      <c r="E39" s="59"/>
      <c r="F39" s="59"/>
      <c r="G39" s="59"/>
      <c r="H39" s="59"/>
      <c r="I39" s="59"/>
      <c r="J39" s="236"/>
      <c r="K39" s="236"/>
      <c r="L39" s="236"/>
      <c r="M39" s="236"/>
      <c r="N39" s="236"/>
      <c r="O39" s="236"/>
      <c r="P39" s="236"/>
      <c r="Q39" s="236"/>
    </row>
    <row r="40" spans="1:17" s="58" customFormat="1" ht="18.75">
      <c r="A40" s="280"/>
      <c r="B40" s="558" t="s">
        <v>416</v>
      </c>
      <c r="C40" s="558"/>
      <c r="D40" s="559"/>
      <c r="E40" s="559"/>
      <c r="F40" s="559"/>
      <c r="G40" s="559"/>
      <c r="H40" s="559"/>
      <c r="I40" s="559"/>
      <c r="J40" s="236"/>
      <c r="K40" s="236"/>
      <c r="L40" s="236"/>
      <c r="M40" s="236"/>
      <c r="N40" s="236"/>
      <c r="O40" s="236"/>
      <c r="P40" s="236"/>
      <c r="Q40" s="236"/>
    </row>
    <row r="41" spans="1:17" s="58" customFormat="1" ht="18.75">
      <c r="A41" s="293" t="s">
        <v>109</v>
      </c>
      <c r="B41" s="346"/>
      <c r="C41" s="346"/>
      <c r="D41" s="302"/>
      <c r="E41" s="302" t="s">
        <v>438</v>
      </c>
      <c r="F41" s="302"/>
      <c r="G41" s="302"/>
      <c r="H41" s="302"/>
      <c r="I41" s="302"/>
      <c r="J41" s="236"/>
      <c r="K41" s="236"/>
      <c r="L41" s="236"/>
      <c r="M41" s="236"/>
      <c r="N41" s="236"/>
      <c r="O41" s="236"/>
      <c r="P41" s="236"/>
      <c r="Q41" s="236"/>
    </row>
    <row r="42" spans="1:17" s="58" customFormat="1" ht="18.75">
      <c r="A42" s="282"/>
      <c r="B42" s="342"/>
      <c r="C42" s="342"/>
      <c r="D42" s="342"/>
      <c r="E42" s="342"/>
      <c r="F42" s="342"/>
      <c r="G42" s="342"/>
      <c r="H42" s="342"/>
      <c r="I42" s="342"/>
      <c r="J42" s="236"/>
      <c r="K42" s="236"/>
      <c r="L42" s="236"/>
      <c r="M42" s="236"/>
      <c r="N42" s="236"/>
      <c r="O42" s="236"/>
      <c r="P42" s="236"/>
      <c r="Q42" s="236"/>
    </row>
    <row r="43" spans="1:17" s="58" customFormat="1" ht="18.75">
      <c r="A43" s="282"/>
      <c r="B43" s="280"/>
      <c r="C43" s="280"/>
      <c r="D43" s="280"/>
      <c r="E43" s="280"/>
      <c r="F43" s="280"/>
      <c r="G43" s="280"/>
      <c r="H43" s="280"/>
      <c r="I43" s="280"/>
      <c r="J43" s="236"/>
      <c r="K43" s="236"/>
      <c r="L43" s="236"/>
      <c r="M43" s="236"/>
      <c r="N43" s="236"/>
      <c r="O43" s="236"/>
      <c r="P43" s="236"/>
      <c r="Q43" s="236"/>
    </row>
    <row r="44" spans="1:17" s="58" customFormat="1" ht="18.75">
      <c r="A44" s="282"/>
      <c r="B44" s="280"/>
      <c r="C44" s="280"/>
      <c r="D44" s="280"/>
      <c r="E44" s="280"/>
      <c r="F44" s="280"/>
      <c r="G44" s="280"/>
      <c r="H44" s="280"/>
      <c r="I44" s="280"/>
      <c r="J44" s="236"/>
      <c r="K44" s="236"/>
      <c r="L44" s="236"/>
      <c r="M44" s="236"/>
      <c r="N44" s="236"/>
      <c r="O44" s="236"/>
      <c r="P44" s="236"/>
      <c r="Q44" s="236"/>
    </row>
    <row r="45" spans="1:9" ht="18.75">
      <c r="A45" s="281"/>
      <c r="B45" s="385"/>
      <c r="C45" s="385"/>
      <c r="D45" s="385"/>
      <c r="E45" s="385"/>
      <c r="F45" s="385"/>
      <c r="G45" s="385"/>
      <c r="H45" s="385"/>
      <c r="I45" s="385"/>
    </row>
  </sheetData>
  <sheetProtection/>
  <mergeCells count="15">
    <mergeCell ref="A1:I1"/>
    <mergeCell ref="A3:I3"/>
    <mergeCell ref="A6:A8"/>
    <mergeCell ref="B6:B8"/>
    <mergeCell ref="A4:A5"/>
    <mergeCell ref="C6:C8"/>
    <mergeCell ref="D6:D8"/>
    <mergeCell ref="A2:I2"/>
    <mergeCell ref="B40:I40"/>
    <mergeCell ref="H4:I4"/>
    <mergeCell ref="H7:I7"/>
    <mergeCell ref="B45:I45"/>
    <mergeCell ref="F7:G7"/>
    <mergeCell ref="E6:E8"/>
    <mergeCell ref="F6:I6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1">
      <selection activeCell="C8" sqref="C8:C9"/>
    </sheetView>
  </sheetViews>
  <sheetFormatPr defaultColWidth="8.66015625" defaultRowHeight="18"/>
  <cols>
    <col min="1" max="1" width="2.25" style="0" customWidth="1"/>
    <col min="2" max="2" width="11.5" style="0" customWidth="1"/>
    <col min="3" max="3" width="4.75" style="0" customWidth="1"/>
    <col min="4" max="4" width="2.5" style="0" customWidth="1"/>
    <col min="5" max="5" width="3.41015625" style="0" customWidth="1"/>
    <col min="6" max="6" width="3.33203125" style="0" customWidth="1"/>
    <col min="7" max="7" width="3.08203125" style="0" customWidth="1"/>
    <col min="8" max="8" width="3.41015625" style="0" customWidth="1"/>
    <col min="9" max="9" width="2.5" style="0" customWidth="1"/>
    <col min="10" max="10" width="2.66015625" style="0" customWidth="1"/>
    <col min="11" max="11" width="2.91015625" style="0" customWidth="1"/>
    <col min="12" max="12" width="3.08203125" style="0" customWidth="1"/>
    <col min="13" max="13" width="3.25" style="0" customWidth="1"/>
    <col min="14" max="14" width="3.16015625" style="0" customWidth="1"/>
    <col min="15" max="15" width="3.66015625" style="0" customWidth="1"/>
    <col min="16" max="16" width="4.33203125" style="0" customWidth="1"/>
    <col min="17" max="17" width="3.41015625" style="0" customWidth="1"/>
    <col min="18" max="18" width="3.08203125" style="0" customWidth="1"/>
    <col min="19" max="19" width="3.91015625" style="0" customWidth="1"/>
    <col min="20" max="20" width="2.41015625" style="0" customWidth="1"/>
    <col min="21" max="21" width="2.5" style="0" customWidth="1"/>
    <col min="22" max="22" width="2.41015625" style="0" customWidth="1"/>
    <col min="23" max="23" width="2.75" style="0" customWidth="1"/>
    <col min="24" max="24" width="2.83203125" style="0" customWidth="1"/>
    <col min="25" max="26" width="2.66015625" style="0" customWidth="1"/>
    <col min="27" max="28" width="2.5" style="0" customWidth="1"/>
    <col min="29" max="29" width="3.66015625" style="0" customWidth="1"/>
    <col min="30" max="31" width="2.5" style="0" customWidth="1"/>
  </cols>
  <sheetData>
    <row r="1" spans="1:31" ht="19.5" customHeight="1">
      <c r="A1" s="401" t="s">
        <v>448</v>
      </c>
      <c r="B1" s="402"/>
      <c r="C1" s="402"/>
      <c r="D1" s="403" t="s">
        <v>344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5" t="s">
        <v>345</v>
      </c>
      <c r="AC1" s="406"/>
      <c r="AD1" s="406"/>
      <c r="AE1" s="406"/>
    </row>
    <row r="2" spans="1:28" ht="6.75" customHeight="1">
      <c r="A2" s="402"/>
      <c r="B2" s="402"/>
      <c r="C2" s="402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252"/>
    </row>
    <row r="3" spans="1:28" ht="25.5" customHeight="1">
      <c r="A3" s="407"/>
      <c r="B3" s="408"/>
      <c r="C3" s="408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252"/>
    </row>
    <row r="4" spans="1:28" ht="19.5">
      <c r="A4" s="409" t="s">
        <v>202</v>
      </c>
      <c r="B4" s="409"/>
      <c r="C4" s="409"/>
      <c r="D4" s="410" t="s">
        <v>376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</row>
    <row r="5" spans="1:3" ht="4.5" customHeight="1">
      <c r="A5" s="396"/>
      <c r="B5" s="397"/>
      <c r="C5" s="397"/>
    </row>
    <row r="6" spans="1:3" ht="10.5" customHeight="1">
      <c r="A6" s="397"/>
      <c r="B6" s="397"/>
      <c r="C6" s="397"/>
    </row>
    <row r="7" ht="6" customHeight="1"/>
    <row r="8" spans="1:31" s="2" customFormat="1" ht="38.25" customHeight="1">
      <c r="A8" s="398" t="s">
        <v>375</v>
      </c>
      <c r="B8" s="398" t="s">
        <v>231</v>
      </c>
      <c r="C8" s="398" t="s">
        <v>382</v>
      </c>
      <c r="D8" s="386" t="s">
        <v>346</v>
      </c>
      <c r="E8" s="400"/>
      <c r="F8" s="400"/>
      <c r="G8" s="400"/>
      <c r="H8" s="387"/>
      <c r="I8" s="386" t="s">
        <v>347</v>
      </c>
      <c r="J8" s="400"/>
      <c r="K8" s="400"/>
      <c r="L8" s="400"/>
      <c r="M8" s="400"/>
      <c r="N8" s="400"/>
      <c r="O8" s="387"/>
      <c r="P8" s="386" t="s">
        <v>383</v>
      </c>
      <c r="Q8" s="387"/>
      <c r="R8" s="386" t="s">
        <v>384</v>
      </c>
      <c r="S8" s="387"/>
      <c r="T8" s="386" t="s">
        <v>348</v>
      </c>
      <c r="U8" s="388"/>
      <c r="V8" s="388"/>
      <c r="W8" s="388"/>
      <c r="X8" s="388"/>
      <c r="Y8" s="388"/>
      <c r="Z8" s="388"/>
      <c r="AA8" s="388"/>
      <c r="AB8" s="389"/>
      <c r="AC8" s="390" t="s">
        <v>349</v>
      </c>
      <c r="AD8" s="392" t="s">
        <v>350</v>
      </c>
      <c r="AE8" s="393"/>
    </row>
    <row r="9" spans="1:31" s="1" customFormat="1" ht="45" customHeight="1">
      <c r="A9" s="399"/>
      <c r="B9" s="399"/>
      <c r="C9" s="399"/>
      <c r="D9" s="347" t="s">
        <v>351</v>
      </c>
      <c r="E9" s="347" t="s">
        <v>352</v>
      </c>
      <c r="F9" s="347" t="s">
        <v>353</v>
      </c>
      <c r="G9" s="347" t="s">
        <v>354</v>
      </c>
      <c r="H9" s="347" t="s">
        <v>355</v>
      </c>
      <c r="I9" s="347" t="s">
        <v>356</v>
      </c>
      <c r="J9" s="347" t="s">
        <v>357</v>
      </c>
      <c r="K9" s="347" t="s">
        <v>358</v>
      </c>
      <c r="L9" s="347" t="s">
        <v>359</v>
      </c>
      <c r="M9" s="347" t="s">
        <v>360</v>
      </c>
      <c r="N9" s="347" t="s">
        <v>361</v>
      </c>
      <c r="O9" s="347" t="s">
        <v>362</v>
      </c>
      <c r="P9" s="347" t="s">
        <v>237</v>
      </c>
      <c r="Q9" s="347" t="s">
        <v>363</v>
      </c>
      <c r="R9" s="347" t="s">
        <v>237</v>
      </c>
      <c r="S9" s="347" t="s">
        <v>364</v>
      </c>
      <c r="T9" s="347" t="s">
        <v>385</v>
      </c>
      <c r="U9" s="347" t="s">
        <v>365</v>
      </c>
      <c r="V9" s="347" t="s">
        <v>366</v>
      </c>
      <c r="W9" s="347" t="s">
        <v>367</v>
      </c>
      <c r="X9" s="347" t="s">
        <v>368</v>
      </c>
      <c r="Y9" s="347" t="s">
        <v>369</v>
      </c>
      <c r="Z9" s="347" t="s">
        <v>370</v>
      </c>
      <c r="AA9" s="347" t="s">
        <v>371</v>
      </c>
      <c r="AB9" s="347" t="s">
        <v>372</v>
      </c>
      <c r="AC9" s="391"/>
      <c r="AD9" s="348" t="s">
        <v>373</v>
      </c>
      <c r="AE9" s="348" t="s">
        <v>374</v>
      </c>
    </row>
    <row r="10" spans="1:31" s="308" customFormat="1" ht="12">
      <c r="A10" s="305" t="s">
        <v>197</v>
      </c>
      <c r="B10" s="305" t="s">
        <v>198</v>
      </c>
      <c r="C10" s="306">
        <v>1</v>
      </c>
      <c r="D10" s="307">
        <v>2</v>
      </c>
      <c r="E10" s="307">
        <v>3</v>
      </c>
      <c r="F10" s="307">
        <v>4</v>
      </c>
      <c r="G10" s="307">
        <v>5</v>
      </c>
      <c r="H10" s="307">
        <v>6</v>
      </c>
      <c r="I10" s="307">
        <v>7</v>
      </c>
      <c r="J10" s="307">
        <v>8</v>
      </c>
      <c r="K10" s="307">
        <v>9</v>
      </c>
      <c r="L10" s="307">
        <v>10</v>
      </c>
      <c r="M10" s="307">
        <v>11</v>
      </c>
      <c r="N10" s="307">
        <v>12</v>
      </c>
      <c r="O10" s="307">
        <v>13</v>
      </c>
      <c r="P10" s="307">
        <v>14</v>
      </c>
      <c r="Q10" s="307">
        <v>15</v>
      </c>
      <c r="R10" s="307">
        <v>16</v>
      </c>
      <c r="S10" s="307">
        <v>17</v>
      </c>
      <c r="T10" s="307"/>
      <c r="U10" s="307">
        <v>18</v>
      </c>
      <c r="V10" s="307">
        <v>19</v>
      </c>
      <c r="W10" s="307">
        <v>20</v>
      </c>
      <c r="X10" s="307">
        <v>21</v>
      </c>
      <c r="Y10" s="307">
        <v>22</v>
      </c>
      <c r="Z10" s="307">
        <v>23</v>
      </c>
      <c r="AA10" s="307">
        <v>24</v>
      </c>
      <c r="AB10" s="307">
        <v>25</v>
      </c>
      <c r="AC10" s="307">
        <v>26</v>
      </c>
      <c r="AD10" s="307">
        <v>27</v>
      </c>
      <c r="AE10" s="307">
        <v>28</v>
      </c>
    </row>
    <row r="11" spans="1:31" s="312" customFormat="1" ht="15.75" customHeight="1">
      <c r="A11" s="303">
        <v>1</v>
      </c>
      <c r="B11" s="349" t="s">
        <v>453</v>
      </c>
      <c r="C11" s="309"/>
      <c r="D11" s="310"/>
      <c r="E11" s="310"/>
      <c r="F11" s="310"/>
      <c r="G11" s="310"/>
      <c r="H11" s="350"/>
      <c r="I11" s="310"/>
      <c r="J11" s="310"/>
      <c r="K11" s="310"/>
      <c r="L11" s="310"/>
      <c r="M11" s="310"/>
      <c r="N11" s="310"/>
      <c r="O11" s="350">
        <f>I11+J11+K11+L11+M11+N11</f>
        <v>0</v>
      </c>
      <c r="P11" s="309">
        <f>C11+H11-O11</f>
        <v>0</v>
      </c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1"/>
    </row>
    <row r="12" spans="1:31" s="312" customFormat="1" ht="15.75" customHeight="1">
      <c r="A12" s="304"/>
      <c r="B12" s="351"/>
      <c r="C12" s="313"/>
      <c r="D12" s="311"/>
      <c r="E12" s="311"/>
      <c r="F12" s="311"/>
      <c r="G12" s="311"/>
      <c r="H12" s="352"/>
      <c r="I12" s="311"/>
      <c r="J12" s="311"/>
      <c r="K12" s="311"/>
      <c r="L12" s="311"/>
      <c r="M12" s="311"/>
      <c r="N12" s="311"/>
      <c r="O12" s="352"/>
      <c r="P12" s="313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</row>
    <row r="13" spans="1:31" s="312" customFormat="1" ht="21" customHeight="1">
      <c r="A13" s="394" t="s">
        <v>232</v>
      </c>
      <c r="B13" s="395"/>
      <c r="C13" s="314">
        <f aca="true" t="shared" si="0" ref="C13:S13">SUM(C11:C12)</f>
        <v>0</v>
      </c>
      <c r="D13" s="314">
        <f t="shared" si="0"/>
        <v>0</v>
      </c>
      <c r="E13" s="314">
        <f t="shared" si="0"/>
        <v>0</v>
      </c>
      <c r="F13" s="314">
        <f t="shared" si="0"/>
        <v>0</v>
      </c>
      <c r="G13" s="314">
        <f t="shared" si="0"/>
        <v>0</v>
      </c>
      <c r="H13" s="314">
        <f t="shared" si="0"/>
        <v>0</v>
      </c>
      <c r="I13" s="314">
        <f t="shared" si="0"/>
        <v>0</v>
      </c>
      <c r="J13" s="314">
        <f t="shared" si="0"/>
        <v>0</v>
      </c>
      <c r="K13" s="314">
        <f t="shared" si="0"/>
        <v>0</v>
      </c>
      <c r="L13" s="314">
        <f t="shared" si="0"/>
        <v>0</v>
      </c>
      <c r="M13" s="314">
        <f t="shared" si="0"/>
        <v>0</v>
      </c>
      <c r="N13" s="314">
        <f t="shared" si="0"/>
        <v>0</v>
      </c>
      <c r="O13" s="314">
        <f t="shared" si="0"/>
        <v>0</v>
      </c>
      <c r="P13" s="314">
        <f t="shared" si="0"/>
        <v>0</v>
      </c>
      <c r="Q13" s="314">
        <f t="shared" si="0"/>
        <v>0</v>
      </c>
      <c r="R13" s="314">
        <f t="shared" si="0"/>
        <v>0</v>
      </c>
      <c r="S13" s="314">
        <f t="shared" si="0"/>
        <v>0</v>
      </c>
      <c r="T13" s="314"/>
      <c r="U13" s="314">
        <f aca="true" t="shared" si="1" ref="U13:AE13">SUM(U11:U12)</f>
        <v>0</v>
      </c>
      <c r="V13" s="314">
        <f t="shared" si="1"/>
        <v>0</v>
      </c>
      <c r="W13" s="314">
        <f t="shared" si="1"/>
        <v>0</v>
      </c>
      <c r="X13" s="314">
        <f t="shared" si="1"/>
        <v>0</v>
      </c>
      <c r="Y13" s="314">
        <f t="shared" si="1"/>
        <v>0</v>
      </c>
      <c r="Z13" s="314">
        <f t="shared" si="1"/>
        <v>0</v>
      </c>
      <c r="AA13" s="314">
        <f t="shared" si="1"/>
        <v>0</v>
      </c>
      <c r="AB13" s="314">
        <f t="shared" si="1"/>
        <v>0</v>
      </c>
      <c r="AC13" s="314">
        <f t="shared" si="1"/>
        <v>0</v>
      </c>
      <c r="AD13" s="314">
        <f t="shared" si="1"/>
        <v>0</v>
      </c>
      <c r="AE13" s="314">
        <f t="shared" si="1"/>
        <v>0</v>
      </c>
    </row>
    <row r="14" spans="1:31" s="4" customFormat="1" ht="6" customHeight="1">
      <c r="A14" s="353"/>
      <c r="B14" s="35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8.75" customHeight="1">
      <c r="A15" s="9"/>
      <c r="B15" s="379" t="s">
        <v>109</v>
      </c>
      <c r="C15" s="38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81" t="s">
        <v>387</v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</row>
    <row r="16" spans="1:31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55" t="s">
        <v>438</v>
      </c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</row>
    <row r="17" spans="1:31" ht="1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</row>
    <row r="18" spans="1:31" ht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</row>
    <row r="19" spans="1:31" ht="1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</row>
    <row r="20" spans="1:31" ht="1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</row>
    <row r="21" spans="1:31" ht="18.75">
      <c r="A21" s="9"/>
      <c r="B21" s="380"/>
      <c r="C21" s="38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</row>
    <row r="22" spans="1:31" ht="18.75">
      <c r="A22" s="9"/>
      <c r="B22" s="384"/>
      <c r="C22" s="38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</row>
  </sheetData>
  <sheetProtection/>
  <mergeCells count="24">
    <mergeCell ref="A1:C2"/>
    <mergeCell ref="D1:AA3"/>
    <mergeCell ref="AB1:AE1"/>
    <mergeCell ref="A3:C3"/>
    <mergeCell ref="A4:C4"/>
    <mergeCell ref="D4:AB4"/>
    <mergeCell ref="A5:C6"/>
    <mergeCell ref="A8:A9"/>
    <mergeCell ref="B8:B9"/>
    <mergeCell ref="C8:C9"/>
    <mergeCell ref="D8:H8"/>
    <mergeCell ref="I8:O8"/>
    <mergeCell ref="P8:Q8"/>
    <mergeCell ref="R8:S8"/>
    <mergeCell ref="T8:AB8"/>
    <mergeCell ref="AC8:AC9"/>
    <mergeCell ref="AD8:AE8"/>
    <mergeCell ref="A13:B13"/>
    <mergeCell ref="B15:C15"/>
    <mergeCell ref="Q15:AE15"/>
    <mergeCell ref="Q17:AE17"/>
    <mergeCell ref="B21:C21"/>
    <mergeCell ref="B22:C22"/>
    <mergeCell ref="Q22:AE22"/>
  </mergeCells>
  <printOptions/>
  <pageMargins left="0.31496062992125984" right="0.16" top="0.15748031496062992" bottom="0.11811023622047245" header="0.2362204724409449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3" sqref="A3:C3"/>
    </sheetView>
  </sheetViews>
  <sheetFormatPr defaultColWidth="8.66015625" defaultRowHeight="18"/>
  <cols>
    <col min="1" max="1" width="2.5" style="0" customWidth="1"/>
    <col min="2" max="2" width="12" style="0" customWidth="1"/>
    <col min="3" max="3" width="5" style="0" customWidth="1"/>
    <col min="4" max="4" width="4.25" style="0" customWidth="1"/>
    <col min="5" max="5" width="5.08203125" style="0" customWidth="1"/>
    <col min="6" max="6" width="3.83203125" style="0" customWidth="1"/>
    <col min="7" max="7" width="3.25" style="0" customWidth="1"/>
    <col min="8" max="8" width="4" style="0" customWidth="1"/>
    <col min="9" max="9" width="3.75" style="0" customWidth="1"/>
    <col min="10" max="12" width="2.91015625" style="0" customWidth="1"/>
    <col min="13" max="13" width="3.08203125" style="0" customWidth="1"/>
    <col min="14" max="14" width="3.16015625" style="0" customWidth="1"/>
    <col min="15" max="18" width="2.91015625" style="0" customWidth="1"/>
    <col min="19" max="20" width="3.41015625" style="0" customWidth="1"/>
    <col min="21" max="21" width="3.33203125" style="0" customWidth="1"/>
    <col min="22" max="26" width="2.91015625" style="0" customWidth="1"/>
    <col min="27" max="27" width="2.83203125" style="0" customWidth="1"/>
    <col min="28" max="28" width="3.25" style="0" customWidth="1"/>
  </cols>
  <sheetData>
    <row r="1" spans="1:28" ht="24.75" customHeight="1">
      <c r="A1" s="409"/>
      <c r="B1" s="409"/>
      <c r="C1" s="409"/>
      <c r="D1" s="414" t="s">
        <v>218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</row>
    <row r="2" spans="1:28" ht="18.75">
      <c r="A2" s="357"/>
      <c r="B2" s="357" t="s">
        <v>448</v>
      </c>
      <c r="C2" s="35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9"/>
    </row>
    <row r="3" spans="1:28" ht="18.75">
      <c r="A3" s="418"/>
      <c r="B3" s="418"/>
      <c r="C3" s="418"/>
      <c r="D3" s="415" t="s">
        <v>388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</row>
    <row r="4" spans="1:27" ht="18">
      <c r="A4" s="419"/>
      <c r="B4" s="419"/>
      <c r="C4" s="41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8" ht="20.25">
      <c r="A5" s="416" t="s">
        <v>219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</row>
    <row r="6" spans="1:28" ht="18.75">
      <c r="A6" s="417" t="s">
        <v>220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</row>
    <row r="7" spans="1:28" ht="18.75">
      <c r="A7" s="417" t="s">
        <v>389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</row>
    <row r="8" spans="1:28" ht="15.75" customHeight="1" thickBot="1">
      <c r="A8" s="434" t="s">
        <v>199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</row>
    <row r="9" spans="1:28" s="5" customFormat="1" ht="18.75" thickTop="1">
      <c r="A9" s="438" t="s">
        <v>200</v>
      </c>
      <c r="B9" s="441" t="s">
        <v>221</v>
      </c>
      <c r="C9" s="441"/>
      <c r="D9" s="441" t="s">
        <v>222</v>
      </c>
      <c r="E9" s="426" t="s">
        <v>223</v>
      </c>
      <c r="F9" s="427"/>
      <c r="G9" s="427"/>
      <c r="H9" s="428"/>
      <c r="I9" s="426" t="s">
        <v>224</v>
      </c>
      <c r="J9" s="427"/>
      <c r="K9" s="427"/>
      <c r="L9" s="427"/>
      <c r="M9" s="427"/>
      <c r="N9" s="427"/>
      <c r="O9" s="427"/>
      <c r="P9" s="427"/>
      <c r="Q9" s="427"/>
      <c r="R9" s="428"/>
      <c r="S9" s="319"/>
      <c r="T9" s="319"/>
      <c r="U9" s="319"/>
      <c r="V9" s="319"/>
      <c r="W9" s="319"/>
      <c r="X9" s="319"/>
      <c r="Y9" s="319"/>
      <c r="Z9" s="319"/>
      <c r="AA9" s="319"/>
      <c r="AB9" s="429" t="s">
        <v>225</v>
      </c>
    </row>
    <row r="10" spans="1:28" s="5" customFormat="1" ht="20.25" customHeight="1">
      <c r="A10" s="439"/>
      <c r="B10" s="442"/>
      <c r="C10" s="442"/>
      <c r="D10" s="442"/>
      <c r="E10" s="432" t="s">
        <v>226</v>
      </c>
      <c r="F10" s="411" t="s">
        <v>227</v>
      </c>
      <c r="G10" s="412"/>
      <c r="H10" s="413"/>
      <c r="I10" s="432" t="s">
        <v>228</v>
      </c>
      <c r="J10" s="411" t="s">
        <v>391</v>
      </c>
      <c r="K10" s="412"/>
      <c r="L10" s="413"/>
      <c r="M10" s="411" t="s">
        <v>394</v>
      </c>
      <c r="N10" s="412"/>
      <c r="O10" s="413"/>
      <c r="P10" s="411" t="s">
        <v>395</v>
      </c>
      <c r="Q10" s="412"/>
      <c r="R10" s="413"/>
      <c r="S10" s="411" t="s">
        <v>396</v>
      </c>
      <c r="T10" s="412"/>
      <c r="U10" s="413"/>
      <c r="V10" s="411" t="s">
        <v>397</v>
      </c>
      <c r="W10" s="412"/>
      <c r="X10" s="413"/>
      <c r="Y10" s="411" t="s">
        <v>398</v>
      </c>
      <c r="Z10" s="412"/>
      <c r="AA10" s="413"/>
      <c r="AB10" s="430"/>
    </row>
    <row r="11" spans="1:28" s="5" customFormat="1" ht="63" customHeight="1" thickBot="1">
      <c r="A11" s="440"/>
      <c r="B11" s="433"/>
      <c r="C11" s="433"/>
      <c r="D11" s="433"/>
      <c r="E11" s="433"/>
      <c r="F11" s="77" t="s">
        <v>229</v>
      </c>
      <c r="G11" s="78" t="s">
        <v>201</v>
      </c>
      <c r="H11" s="77" t="s">
        <v>230</v>
      </c>
      <c r="I11" s="433"/>
      <c r="J11" s="320" t="s">
        <v>392</v>
      </c>
      <c r="K11" s="320" t="s">
        <v>393</v>
      </c>
      <c r="L11" s="320" t="s">
        <v>400</v>
      </c>
      <c r="M11" s="321" t="s">
        <v>399</v>
      </c>
      <c r="N11" s="321" t="s">
        <v>401</v>
      </c>
      <c r="O11" s="321" t="s">
        <v>402</v>
      </c>
      <c r="P11" s="320" t="s">
        <v>403</v>
      </c>
      <c r="Q11" s="320" t="s">
        <v>404</v>
      </c>
      <c r="R11" s="320" t="s">
        <v>405</v>
      </c>
      <c r="S11" s="320" t="s">
        <v>406</v>
      </c>
      <c r="T11" s="320" t="s">
        <v>407</v>
      </c>
      <c r="U11" s="320" t="s">
        <v>408</v>
      </c>
      <c r="V11" s="320" t="s">
        <v>409</v>
      </c>
      <c r="W11" s="320" t="s">
        <v>410</v>
      </c>
      <c r="X11" s="320" t="s">
        <v>411</v>
      </c>
      <c r="Y11" s="320" t="s">
        <v>412</v>
      </c>
      <c r="Z11" s="320" t="s">
        <v>413</v>
      </c>
      <c r="AA11" s="320" t="s">
        <v>414</v>
      </c>
      <c r="AB11" s="431"/>
    </row>
    <row r="12" spans="1:28" s="5" customFormat="1" ht="21" customHeight="1" thickTop="1">
      <c r="A12" s="322">
        <v>1</v>
      </c>
      <c r="B12" s="323"/>
      <c r="C12" s="46"/>
      <c r="D12" s="47"/>
      <c r="E12" s="71"/>
      <c r="F12" s="71"/>
      <c r="G12" s="74">
        <f>IF(OR(F12=0,F12="",E12=0,E12=""),"",F12/E12*100)</f>
      </c>
      <c r="H12" s="71"/>
      <c r="I12" s="71"/>
      <c r="J12" s="318"/>
      <c r="K12" s="318"/>
      <c r="L12" s="318"/>
      <c r="M12" s="318"/>
      <c r="N12" s="318"/>
      <c r="O12" s="318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277"/>
    </row>
    <row r="13" spans="1:28" s="5" customFormat="1" ht="21" customHeight="1">
      <c r="A13" s="322">
        <v>2</v>
      </c>
      <c r="B13" s="323"/>
      <c r="C13" s="46"/>
      <c r="D13" s="47"/>
      <c r="E13" s="72"/>
      <c r="F13" s="72"/>
      <c r="G13" s="74">
        <f>IF(OR(F13=0,F13="",E13=0,E13=""),"",F13/E13*100)</f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78"/>
    </row>
    <row r="14" spans="1:28" s="5" customFormat="1" ht="21" customHeight="1">
      <c r="A14" s="322">
        <v>3</v>
      </c>
      <c r="B14" s="323"/>
      <c r="C14" s="46"/>
      <c r="D14" s="47"/>
      <c r="E14" s="72"/>
      <c r="F14" s="72"/>
      <c r="G14" s="74">
        <f aca="true" t="shared" si="0" ref="G14:G28">IF(OR(F14=0,F14="",E14=0,E14=""),"",F14/E14*100)</f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278"/>
    </row>
    <row r="15" spans="1:28" s="5" customFormat="1" ht="21" customHeight="1">
      <c r="A15" s="322">
        <v>4</v>
      </c>
      <c r="B15" s="323"/>
      <c r="C15" s="46"/>
      <c r="D15" s="47"/>
      <c r="E15" s="72"/>
      <c r="F15" s="72"/>
      <c r="G15" s="74">
        <f t="shared" si="0"/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278"/>
    </row>
    <row r="16" spans="1:28" s="5" customFormat="1" ht="21" customHeight="1">
      <c r="A16" s="322">
        <v>5</v>
      </c>
      <c r="B16" s="323"/>
      <c r="C16" s="46"/>
      <c r="D16" s="47"/>
      <c r="E16" s="72"/>
      <c r="F16" s="72"/>
      <c r="G16" s="74">
        <f t="shared" si="0"/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278"/>
    </row>
    <row r="17" spans="1:28" s="5" customFormat="1" ht="21" customHeight="1">
      <c r="A17" s="322">
        <v>6</v>
      </c>
      <c r="B17" s="323"/>
      <c r="C17" s="46"/>
      <c r="D17" s="47"/>
      <c r="E17" s="72"/>
      <c r="F17" s="72"/>
      <c r="G17" s="74">
        <f t="shared" si="0"/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278"/>
    </row>
    <row r="18" spans="1:28" s="5" customFormat="1" ht="21" customHeight="1">
      <c r="A18" s="322">
        <v>7</v>
      </c>
      <c r="B18" s="323"/>
      <c r="C18" s="46"/>
      <c r="D18" s="47"/>
      <c r="E18" s="72"/>
      <c r="F18" s="72"/>
      <c r="G18" s="74">
        <f t="shared" si="0"/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278"/>
    </row>
    <row r="19" spans="1:28" s="5" customFormat="1" ht="21" customHeight="1">
      <c r="A19" s="322">
        <v>8</v>
      </c>
      <c r="B19" s="323"/>
      <c r="C19" s="46"/>
      <c r="D19" s="47"/>
      <c r="E19" s="72"/>
      <c r="F19" s="72"/>
      <c r="G19" s="74">
        <f t="shared" si="0"/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278"/>
    </row>
    <row r="20" spans="1:28" s="5" customFormat="1" ht="21" customHeight="1">
      <c r="A20" s="322">
        <v>9</v>
      </c>
      <c r="B20" s="323"/>
      <c r="C20" s="46"/>
      <c r="D20" s="47"/>
      <c r="E20" s="72"/>
      <c r="F20" s="72"/>
      <c r="G20" s="74">
        <f t="shared" si="0"/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278"/>
    </row>
    <row r="21" spans="1:28" s="5" customFormat="1" ht="21" customHeight="1">
      <c r="A21" s="322">
        <v>10</v>
      </c>
      <c r="B21" s="323"/>
      <c r="C21" s="46"/>
      <c r="D21" s="47"/>
      <c r="E21" s="72"/>
      <c r="F21" s="72"/>
      <c r="G21" s="74">
        <f t="shared" si="0"/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278"/>
    </row>
    <row r="22" spans="1:28" s="5" customFormat="1" ht="21" customHeight="1">
      <c r="A22" s="322">
        <v>11</v>
      </c>
      <c r="B22" s="323"/>
      <c r="C22" s="46"/>
      <c r="D22" s="47"/>
      <c r="E22" s="72"/>
      <c r="F22" s="72"/>
      <c r="G22" s="74">
        <f t="shared" si="0"/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278"/>
    </row>
    <row r="23" spans="1:28" s="5" customFormat="1" ht="21" customHeight="1">
      <c r="A23" s="322">
        <v>12</v>
      </c>
      <c r="B23" s="323"/>
      <c r="C23" s="46"/>
      <c r="D23" s="47"/>
      <c r="E23" s="72"/>
      <c r="F23" s="72"/>
      <c r="G23" s="74">
        <f t="shared" si="0"/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278"/>
    </row>
    <row r="24" spans="1:28" s="5" customFormat="1" ht="21" customHeight="1">
      <c r="A24" s="322">
        <v>13</v>
      </c>
      <c r="B24" s="323"/>
      <c r="C24" s="46"/>
      <c r="D24" s="47"/>
      <c r="E24" s="72"/>
      <c r="F24" s="72"/>
      <c r="G24" s="74">
        <f t="shared" si="0"/>
      </c>
      <c r="H24" s="72"/>
      <c r="I24" s="46"/>
      <c r="J24" s="46"/>
      <c r="K24" s="46"/>
      <c r="L24" s="46"/>
      <c r="M24" s="46"/>
      <c r="N24" s="46"/>
      <c r="O24" s="46"/>
      <c r="P24" s="47"/>
      <c r="Q24" s="47"/>
      <c r="R24" s="46"/>
      <c r="S24" s="47"/>
      <c r="T24" s="47"/>
      <c r="U24" s="46"/>
      <c r="V24" s="47"/>
      <c r="W24" s="47"/>
      <c r="X24" s="46"/>
      <c r="Y24" s="47"/>
      <c r="Z24" s="47"/>
      <c r="AA24" s="46"/>
      <c r="AB24" s="79"/>
    </row>
    <row r="25" spans="1:28" s="5" customFormat="1" ht="21" customHeight="1">
      <c r="A25" s="322">
        <v>14</v>
      </c>
      <c r="B25" s="323"/>
      <c r="C25" s="46"/>
      <c r="D25" s="47"/>
      <c r="E25" s="72"/>
      <c r="F25" s="72"/>
      <c r="G25" s="74">
        <f t="shared" si="0"/>
      </c>
      <c r="H25" s="72"/>
      <c r="I25" s="46"/>
      <c r="J25" s="46"/>
      <c r="K25" s="46"/>
      <c r="L25" s="46"/>
      <c r="M25" s="46"/>
      <c r="N25" s="46"/>
      <c r="O25" s="46"/>
      <c r="P25" s="47"/>
      <c r="Q25" s="47"/>
      <c r="R25" s="46"/>
      <c r="S25" s="47"/>
      <c r="T25" s="47"/>
      <c r="U25" s="46"/>
      <c r="V25" s="47"/>
      <c r="W25" s="47"/>
      <c r="X25" s="46"/>
      <c r="Y25" s="47"/>
      <c r="Z25" s="47"/>
      <c r="AA25" s="46"/>
      <c r="AB25" s="80"/>
    </row>
    <row r="26" spans="1:28" s="5" customFormat="1" ht="21" customHeight="1">
      <c r="A26" s="322">
        <v>15</v>
      </c>
      <c r="B26" s="323"/>
      <c r="C26" s="46"/>
      <c r="D26" s="47"/>
      <c r="E26" s="72"/>
      <c r="F26" s="72"/>
      <c r="G26" s="74">
        <f t="shared" si="0"/>
      </c>
      <c r="H26" s="72"/>
      <c r="I26" s="46"/>
      <c r="J26" s="46"/>
      <c r="K26" s="46"/>
      <c r="L26" s="46"/>
      <c r="M26" s="46"/>
      <c r="N26" s="46"/>
      <c r="O26" s="46"/>
      <c r="P26" s="47"/>
      <c r="Q26" s="47"/>
      <c r="R26" s="46"/>
      <c r="S26" s="47"/>
      <c r="T26" s="47"/>
      <c r="U26" s="46"/>
      <c r="V26" s="47"/>
      <c r="W26" s="47"/>
      <c r="X26" s="46"/>
      <c r="Y26" s="47"/>
      <c r="Z26" s="47"/>
      <c r="AA26" s="46"/>
      <c r="AB26" s="80"/>
    </row>
    <row r="27" spans="1:28" s="5" customFormat="1" ht="21" customHeight="1">
      <c r="A27" s="322">
        <v>16</v>
      </c>
      <c r="B27" s="324"/>
      <c r="C27" s="60"/>
      <c r="D27" s="61"/>
      <c r="E27" s="72"/>
      <c r="F27" s="72"/>
      <c r="G27" s="74">
        <f t="shared" si="0"/>
      </c>
      <c r="H27" s="72"/>
      <c r="I27" s="60"/>
      <c r="J27" s="60"/>
      <c r="K27" s="60"/>
      <c r="L27" s="60"/>
      <c r="M27" s="60"/>
      <c r="N27" s="60"/>
      <c r="O27" s="60"/>
      <c r="P27" s="61"/>
      <c r="Q27" s="61"/>
      <c r="R27" s="60"/>
      <c r="S27" s="61"/>
      <c r="T27" s="61"/>
      <c r="U27" s="60"/>
      <c r="V27" s="61"/>
      <c r="W27" s="61"/>
      <c r="X27" s="60"/>
      <c r="Y27" s="61"/>
      <c r="Z27" s="61"/>
      <c r="AA27" s="60"/>
      <c r="AB27" s="81"/>
    </row>
    <row r="28" spans="1:28" ht="21" customHeight="1" thickBot="1">
      <c r="A28" s="435" t="s">
        <v>232</v>
      </c>
      <c r="B28" s="436"/>
      <c r="C28" s="325">
        <f>SUM(C12:C27)</f>
        <v>0</v>
      </c>
      <c r="D28" s="326">
        <f>SUM(D12:D27)</f>
        <v>0</v>
      </c>
      <c r="E28" s="62">
        <f>SUM(E12:E27)</f>
        <v>0</v>
      </c>
      <c r="F28" s="62">
        <f>SUM(F12:F27)</f>
        <v>0</v>
      </c>
      <c r="G28" s="73">
        <f t="shared" si="0"/>
      </c>
      <c r="H28" s="62">
        <f>SUM(H12:H27)</f>
        <v>0</v>
      </c>
      <c r="I28" s="62">
        <f>SUM(I12:I27)</f>
        <v>0</v>
      </c>
      <c r="J28" s="62"/>
      <c r="K28" s="62"/>
      <c r="L28" s="62"/>
      <c r="M28" s="62"/>
      <c r="N28" s="62"/>
      <c r="O28" s="62"/>
      <c r="P28" s="62">
        <f>SUM(P12:P27)</f>
        <v>0</v>
      </c>
      <c r="Q28" s="62"/>
      <c r="R28" s="62">
        <f>SUM(R12:R27)</f>
        <v>0</v>
      </c>
      <c r="S28" s="62">
        <f>SUM(S12:S27)</f>
        <v>0</v>
      </c>
      <c r="T28" s="62"/>
      <c r="U28" s="62">
        <f>SUM(U12:U27)</f>
        <v>0</v>
      </c>
      <c r="V28" s="62">
        <f>SUM(V12:V27)</f>
        <v>0</v>
      </c>
      <c r="W28" s="62"/>
      <c r="X28" s="62">
        <f>SUM(X12:X27)</f>
        <v>0</v>
      </c>
      <c r="Y28" s="62">
        <f>SUM(Y12:Y27)</f>
        <v>0</v>
      </c>
      <c r="Z28" s="62"/>
      <c r="AA28" s="62">
        <f>SUM(AA12:AA27)</f>
        <v>0</v>
      </c>
      <c r="AB28" s="63"/>
    </row>
    <row r="29" ht="12" customHeight="1" thickTop="1">
      <c r="A29" s="3"/>
    </row>
    <row r="30" spans="1:28" ht="22.5" customHeight="1">
      <c r="A30" s="423" t="s">
        <v>233</v>
      </c>
      <c r="B30" s="423"/>
      <c r="C30" s="423"/>
      <c r="D30" s="423"/>
      <c r="E30" s="9"/>
      <c r="F30" s="9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</row>
    <row r="31" spans="1:28" ht="15" customHeight="1">
      <c r="A31" s="437" t="s">
        <v>439</v>
      </c>
      <c r="B31" s="437"/>
      <c r="C31" s="437"/>
      <c r="D31" s="437"/>
      <c r="E31" s="437"/>
      <c r="F31" s="9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</row>
    <row r="32" spans="1:28" ht="15" customHeight="1">
      <c r="A32" s="437" t="s">
        <v>234</v>
      </c>
      <c r="B32" s="437"/>
      <c r="C32" s="437"/>
      <c r="D32" s="437"/>
      <c r="E32" s="437"/>
      <c r="F32" s="9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</row>
    <row r="33" spans="1:28" ht="15" customHeight="1">
      <c r="A33" s="425"/>
      <c r="B33" s="425"/>
      <c r="C33" s="425"/>
      <c r="D33" s="425"/>
      <c r="E33" s="42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5" customHeight="1">
      <c r="A34" s="425"/>
      <c r="B34" s="425"/>
      <c r="C34" s="425"/>
      <c r="D34" s="425"/>
      <c r="E34" s="42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5" customHeight="1">
      <c r="A35" s="425"/>
      <c r="B35" s="425"/>
      <c r="C35" s="425"/>
      <c r="D35" s="42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9.5" customHeight="1">
      <c r="A36" s="421"/>
      <c r="B36" s="421"/>
      <c r="C36" s="421"/>
      <c r="D36" s="421"/>
      <c r="E36" s="9"/>
      <c r="F36" s="9"/>
      <c r="G36" s="9"/>
      <c r="H36" s="9"/>
      <c r="I36" s="75"/>
      <c r="J36" s="75"/>
      <c r="K36" s="75"/>
      <c r="L36" s="75"/>
      <c r="M36" s="75"/>
      <c r="N36" s="75"/>
      <c r="O36" s="7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9.5" customHeight="1">
      <c r="A37" s="48"/>
      <c r="B37" s="9"/>
      <c r="C37" s="9"/>
      <c r="D37" s="9"/>
      <c r="E37" s="9"/>
      <c r="F37" s="9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</row>
    <row r="38" spans="1:28" ht="18">
      <c r="A38" s="4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8">
      <c r="A39" s="4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8">
      <c r="A40" s="4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8">
      <c r="A41" s="4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</sheetData>
  <sheetProtection/>
  <mergeCells count="35">
    <mergeCell ref="A28:B28"/>
    <mergeCell ref="A31:E31"/>
    <mergeCell ref="A32:E32"/>
    <mergeCell ref="E9:H9"/>
    <mergeCell ref="A9:A11"/>
    <mergeCell ref="B9:B11"/>
    <mergeCell ref="C9:C11"/>
    <mergeCell ref="D9:D11"/>
    <mergeCell ref="AB9:AB11"/>
    <mergeCell ref="E10:E11"/>
    <mergeCell ref="F10:H10"/>
    <mergeCell ref="I10:I11"/>
    <mergeCell ref="P10:R10"/>
    <mergeCell ref="A8:AB8"/>
    <mergeCell ref="J10:L10"/>
    <mergeCell ref="M10:O10"/>
    <mergeCell ref="S10:U10"/>
    <mergeCell ref="V10:X10"/>
    <mergeCell ref="G37:AB37"/>
    <mergeCell ref="A36:D36"/>
    <mergeCell ref="G30:AB30"/>
    <mergeCell ref="A30:D30"/>
    <mergeCell ref="G31:AB32"/>
    <mergeCell ref="A33:E34"/>
    <mergeCell ref="A35:D35"/>
    <mergeCell ref="Y10:AA10"/>
    <mergeCell ref="D1:AB1"/>
    <mergeCell ref="D3:AB3"/>
    <mergeCell ref="A5:AB5"/>
    <mergeCell ref="A6:AB6"/>
    <mergeCell ref="A1:C1"/>
    <mergeCell ref="A3:C3"/>
    <mergeCell ref="A4:C4"/>
    <mergeCell ref="A7:AB7"/>
    <mergeCell ref="I9:R9"/>
  </mergeCells>
  <printOptions/>
  <pageMargins left="0.5" right="0.16" top="0.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14" sqref="B14"/>
    </sheetView>
  </sheetViews>
  <sheetFormatPr defaultColWidth="8.66015625" defaultRowHeight="18"/>
  <cols>
    <col min="1" max="1" width="38.08203125" style="0" customWidth="1"/>
    <col min="2" max="2" width="8.16015625" style="0" customWidth="1"/>
    <col min="3" max="3" width="8.25" style="0" customWidth="1"/>
    <col min="4" max="4" width="13.5" style="11" customWidth="1"/>
    <col min="5" max="6" width="3.66015625" style="7" customWidth="1"/>
  </cols>
  <sheetData>
    <row r="1" spans="1:4" ht="19.5" customHeight="1">
      <c r="A1" s="82" t="s">
        <v>448</v>
      </c>
      <c r="B1" s="448" t="s">
        <v>163</v>
      </c>
      <c r="C1" s="449"/>
      <c r="D1" s="450" t="s">
        <v>167</v>
      </c>
    </row>
    <row r="2" spans="1:4" ht="18.75">
      <c r="A2" s="83"/>
      <c r="B2" s="448" t="s">
        <v>235</v>
      </c>
      <c r="C2" s="449"/>
      <c r="D2" s="451"/>
    </row>
    <row r="3" spans="1:4" ht="19.5" thickBot="1">
      <c r="A3" s="84"/>
      <c r="B3" s="448" t="s">
        <v>377</v>
      </c>
      <c r="C3" s="449"/>
      <c r="D3" s="451"/>
    </row>
    <row r="4" spans="1:6" s="5" customFormat="1" ht="13.5" customHeight="1" thickTop="1">
      <c r="A4" s="443" t="s">
        <v>166</v>
      </c>
      <c r="B4" s="444" t="s">
        <v>238</v>
      </c>
      <c r="C4" s="445"/>
      <c r="D4" s="446" t="s">
        <v>241</v>
      </c>
      <c r="E4" s="247"/>
      <c r="F4" s="247"/>
    </row>
    <row r="5" spans="1:6" s="10" customFormat="1" ht="13.5" customHeight="1">
      <c r="A5" s="439"/>
      <c r="B5" s="85" t="s">
        <v>239</v>
      </c>
      <c r="C5" s="85" t="s">
        <v>240</v>
      </c>
      <c r="D5" s="447"/>
      <c r="E5" s="248"/>
      <c r="F5" s="248"/>
    </row>
    <row r="6" spans="1:6" s="10" customFormat="1" ht="12.75">
      <c r="A6" s="88">
        <v>1</v>
      </c>
      <c r="B6" s="89">
        <v>2</v>
      </c>
      <c r="C6" s="89">
        <v>3</v>
      </c>
      <c r="D6" s="86" t="s">
        <v>183</v>
      </c>
      <c r="E6" s="248"/>
      <c r="F6" s="248"/>
    </row>
    <row r="7" spans="1:6" s="110" customFormat="1" ht="13.5" customHeight="1">
      <c r="A7" s="108" t="s">
        <v>110</v>
      </c>
      <c r="B7" s="109" t="e">
        <f>#REF!</f>
        <v>#REF!</v>
      </c>
      <c r="C7" s="92"/>
      <c r="D7" s="103">
        <f>IF(OR(C7="",C7=0),"",B7/C7*100)</f>
      </c>
      <c r="E7" s="249"/>
      <c r="F7" s="249"/>
    </row>
    <row r="8" spans="1:6" s="93" customFormat="1" ht="12" customHeight="1">
      <c r="A8" s="91" t="s">
        <v>111</v>
      </c>
      <c r="B8" s="92"/>
      <c r="C8" s="92"/>
      <c r="D8" s="90">
        <f>IF(OR(C8="",C8=0),"",B8/C8*100)</f>
      </c>
      <c r="E8" s="250"/>
      <c r="F8" s="250"/>
    </row>
    <row r="9" spans="1:6" s="93" customFormat="1" ht="12" customHeight="1">
      <c r="A9" s="91" t="s">
        <v>112</v>
      </c>
      <c r="B9" s="92"/>
      <c r="C9" s="92"/>
      <c r="D9" s="90">
        <f>IF(OR(C9="",C9=0),"",B9/C9*100)</f>
      </c>
      <c r="E9" s="250"/>
      <c r="F9" s="250"/>
    </row>
    <row r="10" spans="1:6" s="93" customFormat="1" ht="12" customHeight="1">
      <c r="A10" s="91" t="s">
        <v>113</v>
      </c>
      <c r="B10" s="92"/>
      <c r="C10" s="92"/>
      <c r="D10" s="90"/>
      <c r="E10" s="250"/>
      <c r="F10" s="250"/>
    </row>
    <row r="11" spans="1:6" s="93" customFormat="1" ht="12" customHeight="1">
      <c r="A11" s="91" t="s">
        <v>114</v>
      </c>
      <c r="B11" s="92"/>
      <c r="C11" s="92"/>
      <c r="D11" s="90"/>
      <c r="E11" s="250"/>
      <c r="F11" s="250"/>
    </row>
    <row r="12" spans="1:6" s="93" customFormat="1" ht="12" customHeight="1">
      <c r="A12" s="91" t="s">
        <v>115</v>
      </c>
      <c r="B12" s="92"/>
      <c r="C12" s="92"/>
      <c r="D12" s="90"/>
      <c r="E12" s="250"/>
      <c r="F12" s="250"/>
    </row>
    <row r="13" spans="1:6" s="93" customFormat="1" ht="12" customHeight="1">
      <c r="A13" s="91" t="s">
        <v>118</v>
      </c>
      <c r="B13" s="92"/>
      <c r="C13" s="92"/>
      <c r="D13" s="90"/>
      <c r="E13" s="250"/>
      <c r="F13" s="250"/>
    </row>
    <row r="14" spans="1:6" s="93" customFormat="1" ht="12" customHeight="1">
      <c r="A14" s="91" t="s">
        <v>119</v>
      </c>
      <c r="B14" s="92"/>
      <c r="C14" s="92"/>
      <c r="D14" s="90"/>
      <c r="E14" s="250"/>
      <c r="F14" s="250"/>
    </row>
    <row r="15" spans="1:6" s="93" customFormat="1" ht="12" customHeight="1">
      <c r="A15" s="91" t="s">
        <v>120</v>
      </c>
      <c r="B15" s="92"/>
      <c r="C15" s="92"/>
      <c r="D15" s="90"/>
      <c r="E15" s="250"/>
      <c r="F15" s="250"/>
    </row>
    <row r="16" spans="1:6" s="104" customFormat="1" ht="13.5" customHeight="1">
      <c r="A16" s="107" t="s">
        <v>116</v>
      </c>
      <c r="B16" s="109"/>
      <c r="C16" s="109"/>
      <c r="D16" s="103"/>
      <c r="E16" s="251"/>
      <c r="F16" s="251"/>
    </row>
    <row r="17" spans="1:6" s="104" customFormat="1" ht="13.5" customHeight="1">
      <c r="A17" s="102" t="s">
        <v>121</v>
      </c>
      <c r="B17" s="225"/>
      <c r="C17" s="225"/>
      <c r="D17" s="103"/>
      <c r="E17" s="251"/>
      <c r="F17" s="251">
        <f>IF(C17&lt;&gt;C7,"L","")</f>
      </c>
    </row>
    <row r="18" spans="1:6" s="93" customFormat="1" ht="12" customHeight="1">
      <c r="A18" s="94" t="s">
        <v>122</v>
      </c>
      <c r="B18" s="92"/>
      <c r="C18" s="92"/>
      <c r="D18" s="90"/>
      <c r="E18" s="250"/>
      <c r="F18" s="250"/>
    </row>
    <row r="19" spans="1:6" s="93" customFormat="1" ht="24" customHeight="1">
      <c r="A19" s="94" t="s">
        <v>164</v>
      </c>
      <c r="B19" s="92"/>
      <c r="C19" s="92"/>
      <c r="D19" s="90"/>
      <c r="E19" s="250"/>
      <c r="F19" s="250"/>
    </row>
    <row r="20" spans="1:6" s="93" customFormat="1" ht="24" customHeight="1">
      <c r="A20" s="94" t="s">
        <v>123</v>
      </c>
      <c r="B20" s="92"/>
      <c r="C20" s="92"/>
      <c r="D20" s="90"/>
      <c r="E20" s="250"/>
      <c r="F20" s="250"/>
    </row>
    <row r="21" spans="1:6" s="93" customFormat="1" ht="12" customHeight="1">
      <c r="A21" s="94" t="s">
        <v>124</v>
      </c>
      <c r="B21" s="92"/>
      <c r="C21" s="92"/>
      <c r="D21" s="90"/>
      <c r="E21" s="250"/>
      <c r="F21" s="250"/>
    </row>
    <row r="22" spans="1:6" s="93" customFormat="1" ht="12" customHeight="1">
      <c r="A22" s="94" t="s">
        <v>125</v>
      </c>
      <c r="B22" s="92"/>
      <c r="C22" s="92"/>
      <c r="D22" s="90"/>
      <c r="E22" s="250"/>
      <c r="F22" s="250"/>
    </row>
    <row r="23" spans="1:6" s="93" customFormat="1" ht="12" customHeight="1">
      <c r="A23" s="94" t="s">
        <v>126</v>
      </c>
      <c r="B23" s="92"/>
      <c r="C23" s="92"/>
      <c r="D23" s="90"/>
      <c r="E23" s="250"/>
      <c r="F23" s="250"/>
    </row>
    <row r="24" spans="1:6" s="93" customFormat="1" ht="12" customHeight="1">
      <c r="A24" s="94" t="s">
        <v>127</v>
      </c>
      <c r="B24" s="227"/>
      <c r="C24" s="227"/>
      <c r="D24" s="226"/>
      <c r="E24" s="250"/>
      <c r="F24" s="250"/>
    </row>
    <row r="25" spans="1:6" s="93" customFormat="1" ht="12" customHeight="1">
      <c r="A25" s="94" t="s">
        <v>128</v>
      </c>
      <c r="B25" s="92"/>
      <c r="C25" s="92"/>
      <c r="D25" s="103"/>
      <c r="E25" s="250"/>
      <c r="F25" s="250"/>
    </row>
    <row r="26" spans="1:6" s="93" customFormat="1" ht="12" customHeight="1">
      <c r="A26" s="94" t="s">
        <v>129</v>
      </c>
      <c r="B26" s="92"/>
      <c r="C26" s="92"/>
      <c r="D26" s="103"/>
      <c r="E26" s="250"/>
      <c r="F26" s="250"/>
    </row>
    <row r="27" spans="1:6" s="93" customFormat="1" ht="12" customHeight="1">
      <c r="A27" s="94" t="s">
        <v>130</v>
      </c>
      <c r="B27" s="92"/>
      <c r="C27" s="92"/>
      <c r="D27" s="90"/>
      <c r="E27" s="250"/>
      <c r="F27" s="250"/>
    </row>
    <row r="28" spans="1:6" s="93" customFormat="1" ht="12" customHeight="1">
      <c r="A28" s="94" t="s">
        <v>131</v>
      </c>
      <c r="B28" s="92"/>
      <c r="C28" s="92"/>
      <c r="D28" s="90"/>
      <c r="E28" s="250"/>
      <c r="F28" s="250"/>
    </row>
    <row r="29" spans="1:6" s="93" customFormat="1" ht="12" customHeight="1">
      <c r="A29" s="94" t="s">
        <v>132</v>
      </c>
      <c r="B29" s="92"/>
      <c r="C29" s="92"/>
      <c r="D29" s="90"/>
      <c r="E29" s="250"/>
      <c r="F29" s="250"/>
    </row>
    <row r="30" spans="1:6" s="93" customFormat="1" ht="12" customHeight="1">
      <c r="A30" s="94" t="s">
        <v>133</v>
      </c>
      <c r="B30" s="92"/>
      <c r="C30" s="92"/>
      <c r="D30" s="90"/>
      <c r="E30" s="250"/>
      <c r="F30" s="250"/>
    </row>
    <row r="31" spans="1:6" s="93" customFormat="1" ht="12" customHeight="1">
      <c r="A31" s="94" t="s">
        <v>134</v>
      </c>
      <c r="B31" s="92"/>
      <c r="C31" s="92"/>
      <c r="D31" s="90"/>
      <c r="E31" s="250"/>
      <c r="F31" s="250"/>
    </row>
    <row r="32" spans="1:6" s="93" customFormat="1" ht="12" customHeight="1">
      <c r="A32" s="94" t="s">
        <v>135</v>
      </c>
      <c r="B32" s="92"/>
      <c r="C32" s="92"/>
      <c r="D32" s="90"/>
      <c r="E32" s="250"/>
      <c r="F32" s="250"/>
    </row>
    <row r="33" spans="1:6" s="104" customFormat="1" ht="13.5" customHeight="1">
      <c r="A33" s="102" t="s">
        <v>136</v>
      </c>
      <c r="B33" s="225"/>
      <c r="C33" s="225"/>
      <c r="D33" s="103"/>
      <c r="E33" s="251"/>
      <c r="F33" s="251">
        <f>IF(C33&lt;&gt;C7,"L","")</f>
      </c>
    </row>
    <row r="34" spans="1:6" s="93" customFormat="1" ht="12" customHeight="1">
      <c r="A34" s="95" t="s">
        <v>144</v>
      </c>
      <c r="B34" s="92"/>
      <c r="C34" s="92"/>
      <c r="D34" s="90"/>
      <c r="E34" s="250"/>
      <c r="F34" s="250"/>
    </row>
    <row r="35" spans="1:6" s="93" customFormat="1" ht="12" customHeight="1">
      <c r="A35" s="95" t="s">
        <v>137</v>
      </c>
      <c r="B35" s="92"/>
      <c r="C35" s="92"/>
      <c r="D35" s="90"/>
      <c r="E35" s="250"/>
      <c r="F35" s="250"/>
    </row>
    <row r="36" spans="1:6" s="93" customFormat="1" ht="12" customHeight="1">
      <c r="A36" s="95" t="s">
        <v>138</v>
      </c>
      <c r="B36" s="92"/>
      <c r="C36" s="92"/>
      <c r="D36" s="90"/>
      <c r="E36" s="250"/>
      <c r="F36" s="250"/>
    </row>
    <row r="37" spans="1:6" s="93" customFormat="1" ht="12" customHeight="1">
      <c r="A37" s="95" t="s">
        <v>139</v>
      </c>
      <c r="B37" s="92"/>
      <c r="C37" s="92"/>
      <c r="D37" s="90"/>
      <c r="E37" s="250"/>
      <c r="F37" s="250"/>
    </row>
    <row r="38" spans="1:6" s="93" customFormat="1" ht="12" customHeight="1">
      <c r="A38" s="95" t="s">
        <v>140</v>
      </c>
      <c r="B38" s="92"/>
      <c r="C38" s="92"/>
      <c r="D38" s="90"/>
      <c r="E38" s="250"/>
      <c r="F38" s="250"/>
    </row>
    <row r="39" spans="1:6" s="93" customFormat="1" ht="12" customHeight="1">
      <c r="A39" s="95" t="s">
        <v>141</v>
      </c>
      <c r="B39" s="92"/>
      <c r="C39" s="92"/>
      <c r="D39" s="90"/>
      <c r="E39" s="250"/>
      <c r="F39" s="250"/>
    </row>
    <row r="40" spans="1:6" s="93" customFormat="1" ht="12" customHeight="1">
      <c r="A40" s="95" t="s">
        <v>142</v>
      </c>
      <c r="B40" s="92"/>
      <c r="C40" s="92"/>
      <c r="D40" s="90"/>
      <c r="E40" s="250"/>
      <c r="F40" s="250"/>
    </row>
    <row r="41" spans="1:6" s="93" customFormat="1" ht="12" customHeight="1">
      <c r="A41" s="96" t="s">
        <v>143</v>
      </c>
      <c r="B41" s="220"/>
      <c r="C41" s="220"/>
      <c r="D41" s="90"/>
      <c r="E41" s="250"/>
      <c r="F41" s="250"/>
    </row>
    <row r="42" spans="1:6" s="104" customFormat="1" ht="13.5" customHeight="1">
      <c r="A42" s="102" t="s">
        <v>145</v>
      </c>
      <c r="B42" s="225"/>
      <c r="C42" s="225"/>
      <c r="D42" s="103"/>
      <c r="E42" s="251"/>
      <c r="F42" s="251">
        <f>IF(C42&lt;&gt;C7,"L","")</f>
      </c>
    </row>
    <row r="43" spans="1:6" s="93" customFormat="1" ht="12" customHeight="1">
      <c r="A43" s="95" t="s">
        <v>146</v>
      </c>
      <c r="B43" s="92"/>
      <c r="C43" s="92"/>
      <c r="D43" s="90"/>
      <c r="E43" s="250"/>
      <c r="F43" s="250"/>
    </row>
    <row r="44" spans="1:6" s="93" customFormat="1" ht="12" customHeight="1">
      <c r="A44" s="95" t="s">
        <v>147</v>
      </c>
      <c r="B44" s="92"/>
      <c r="C44" s="92"/>
      <c r="D44" s="90"/>
      <c r="E44" s="250"/>
      <c r="F44" s="250"/>
    </row>
    <row r="45" spans="1:6" s="93" customFormat="1" ht="12" customHeight="1">
      <c r="A45" s="95" t="s">
        <v>148</v>
      </c>
      <c r="B45" s="92"/>
      <c r="C45" s="92"/>
      <c r="D45" s="90"/>
      <c r="E45" s="250"/>
      <c r="F45" s="250"/>
    </row>
    <row r="46" spans="1:6" s="93" customFormat="1" ht="12" customHeight="1">
      <c r="A46" s="95" t="s">
        <v>149</v>
      </c>
      <c r="B46" s="92"/>
      <c r="C46" s="92"/>
      <c r="D46" s="90"/>
      <c r="E46" s="250"/>
      <c r="F46" s="250"/>
    </row>
    <row r="47" spans="1:6" s="104" customFormat="1" ht="13.5" customHeight="1">
      <c r="A47" s="105" t="s">
        <v>150</v>
      </c>
      <c r="B47" s="225"/>
      <c r="C47" s="225"/>
      <c r="D47" s="103"/>
      <c r="E47" s="251"/>
      <c r="F47" s="251">
        <f>IF(C47&gt;C7,"L","")</f>
      </c>
    </row>
    <row r="48" spans="1:6" s="93" customFormat="1" ht="12" customHeight="1">
      <c r="A48" s="95" t="s">
        <v>151</v>
      </c>
      <c r="B48" s="92"/>
      <c r="C48" s="92"/>
      <c r="D48" s="90"/>
      <c r="E48" s="250"/>
      <c r="F48" s="250"/>
    </row>
    <row r="49" spans="1:6" s="93" customFormat="1" ht="12" customHeight="1">
      <c r="A49" s="95" t="s">
        <v>152</v>
      </c>
      <c r="B49" s="92"/>
      <c r="C49" s="92"/>
      <c r="D49" s="90"/>
      <c r="E49" s="250"/>
      <c r="F49" s="250"/>
    </row>
    <row r="50" spans="1:6" s="93" customFormat="1" ht="12" customHeight="1">
      <c r="A50" s="95" t="s">
        <v>153</v>
      </c>
      <c r="B50" s="92"/>
      <c r="C50" s="92"/>
      <c r="D50" s="90"/>
      <c r="E50" s="250"/>
      <c r="F50" s="250"/>
    </row>
    <row r="51" spans="1:6" s="93" customFormat="1" ht="12" customHeight="1">
      <c r="A51" s="95" t="s">
        <v>154</v>
      </c>
      <c r="B51" s="92"/>
      <c r="C51" s="92"/>
      <c r="D51" s="90"/>
      <c r="E51" s="250"/>
      <c r="F51" s="250"/>
    </row>
    <row r="52" spans="1:6" s="93" customFormat="1" ht="12" customHeight="1">
      <c r="A52" s="95" t="s">
        <v>155</v>
      </c>
      <c r="B52" s="92"/>
      <c r="C52" s="92"/>
      <c r="D52" s="90"/>
      <c r="E52" s="250"/>
      <c r="F52" s="250"/>
    </row>
    <row r="53" spans="1:6" s="93" customFormat="1" ht="12" customHeight="1">
      <c r="A53" s="95" t="s">
        <v>156</v>
      </c>
      <c r="B53" s="92"/>
      <c r="C53" s="92"/>
      <c r="D53" s="90"/>
      <c r="E53" s="250"/>
      <c r="F53" s="250"/>
    </row>
    <row r="54" spans="1:6" s="93" customFormat="1" ht="12" customHeight="1">
      <c r="A54" s="97" t="s">
        <v>157</v>
      </c>
      <c r="B54" s="225"/>
      <c r="C54" s="225"/>
      <c r="D54" s="103"/>
      <c r="E54" s="250"/>
      <c r="F54" s="250"/>
    </row>
    <row r="55" spans="1:6" s="93" customFormat="1" ht="12" customHeight="1">
      <c r="A55" s="95" t="s">
        <v>158</v>
      </c>
      <c r="B55" s="92"/>
      <c r="C55" s="92"/>
      <c r="D55" s="90"/>
      <c r="E55" s="250"/>
      <c r="F55" s="250"/>
    </row>
    <row r="56" spans="1:6" s="93" customFormat="1" ht="12" customHeight="1">
      <c r="A56" s="95" t="s">
        <v>159</v>
      </c>
      <c r="B56" s="92"/>
      <c r="C56" s="92"/>
      <c r="D56" s="90"/>
      <c r="E56" s="250"/>
      <c r="F56" s="250"/>
    </row>
    <row r="57" spans="1:6" s="104" customFormat="1" ht="13.5" customHeight="1">
      <c r="A57" s="106" t="s">
        <v>160</v>
      </c>
      <c r="B57" s="109"/>
      <c r="C57" s="109"/>
      <c r="D57" s="103"/>
      <c r="E57" s="251"/>
      <c r="F57" s="251"/>
    </row>
    <row r="58" spans="1:6" s="104" customFormat="1" ht="13.5" customHeight="1">
      <c r="A58" s="105" t="s">
        <v>161</v>
      </c>
      <c r="B58" s="92"/>
      <c r="C58" s="92"/>
      <c r="D58" s="103"/>
      <c r="E58" s="251"/>
      <c r="F58" s="251"/>
    </row>
    <row r="59" spans="1:6" s="93" customFormat="1" ht="12" customHeight="1">
      <c r="A59" s="98" t="s">
        <v>117</v>
      </c>
      <c r="B59" s="92"/>
      <c r="C59" s="92"/>
      <c r="D59" s="103"/>
      <c r="E59" s="250"/>
      <c r="F59" s="250"/>
    </row>
    <row r="60" spans="1:6" s="93" customFormat="1" ht="12" customHeight="1">
      <c r="A60" s="91" t="s">
        <v>165</v>
      </c>
      <c r="B60" s="92"/>
      <c r="C60" s="92"/>
      <c r="D60" s="90"/>
      <c r="E60" s="250"/>
      <c r="F60" s="250"/>
    </row>
    <row r="61" spans="1:6" s="104" customFormat="1" ht="13.5" customHeight="1">
      <c r="A61" s="102" t="s">
        <v>162</v>
      </c>
      <c r="B61" s="92"/>
      <c r="C61" s="92"/>
      <c r="D61" s="103"/>
      <c r="E61" s="251"/>
      <c r="F61" s="251"/>
    </row>
    <row r="62" spans="1:6" s="93" customFormat="1" ht="12" customHeight="1">
      <c r="A62" s="91" t="s">
        <v>117</v>
      </c>
      <c r="B62" s="92"/>
      <c r="C62" s="92"/>
      <c r="D62" s="90"/>
      <c r="E62" s="250"/>
      <c r="F62" s="250"/>
    </row>
    <row r="63" spans="1:6" s="93" customFormat="1" ht="12" customHeight="1" thickBot="1">
      <c r="A63" s="99" t="s">
        <v>165</v>
      </c>
      <c r="B63" s="100"/>
      <c r="C63" s="100"/>
      <c r="D63" s="101"/>
      <c r="E63" s="250"/>
      <c r="F63" s="250"/>
    </row>
    <row r="64" ht="12" customHeight="1" thickTop="1"/>
    <row r="65" ht="18">
      <c r="C65" t="s">
        <v>438</v>
      </c>
    </row>
  </sheetData>
  <sheetProtection/>
  <mergeCells count="7">
    <mergeCell ref="A4:A5"/>
    <mergeCell ref="B4:C4"/>
    <mergeCell ref="D4:D5"/>
    <mergeCell ref="B1:C1"/>
    <mergeCell ref="D1:D3"/>
    <mergeCell ref="B2:C2"/>
    <mergeCell ref="B3:C3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="90" zoomScaleNormal="90" zoomScalePageLayoutView="0" workbookViewId="0" topLeftCell="A1">
      <selection activeCell="A4" sqref="A4"/>
    </sheetView>
  </sheetViews>
  <sheetFormatPr defaultColWidth="8.83203125" defaultRowHeight="18"/>
  <cols>
    <col min="1" max="1" width="33.75" style="17" customWidth="1"/>
    <col min="2" max="2" width="9.08203125" style="17" customWidth="1"/>
    <col min="3" max="3" width="8.33203125" style="17" customWidth="1"/>
    <col min="4" max="4" width="15.41015625" style="17" customWidth="1"/>
    <col min="5" max="7" width="2.75" style="20" customWidth="1"/>
    <col min="8" max="16384" width="8.83203125" style="17" customWidth="1"/>
  </cols>
  <sheetData>
    <row r="1" spans="1:7" ht="24.75" customHeight="1">
      <c r="A1" s="455" t="s">
        <v>449</v>
      </c>
      <c r="B1" s="456"/>
      <c r="C1" s="456"/>
      <c r="D1" s="456"/>
      <c r="E1" s="118"/>
      <c r="F1" s="118"/>
      <c r="G1" s="118"/>
    </row>
    <row r="2" spans="1:7" ht="21.75" customHeight="1">
      <c r="A2" s="457" t="s">
        <v>440</v>
      </c>
      <c r="B2" s="458"/>
      <c r="C2" s="458"/>
      <c r="D2" s="458"/>
      <c r="E2" s="118"/>
      <c r="F2" s="118"/>
      <c r="G2" s="118"/>
    </row>
    <row r="3" spans="1:7" ht="19.5" customHeight="1">
      <c r="A3" s="457" t="s">
        <v>378</v>
      </c>
      <c r="B3" s="459"/>
      <c r="C3" s="459"/>
      <c r="D3" s="459"/>
      <c r="E3" s="118"/>
      <c r="F3" s="118"/>
      <c r="G3" s="118"/>
    </row>
    <row r="4" spans="1:7" ht="32.25" customHeight="1" thickBot="1">
      <c r="A4" s="111"/>
      <c r="B4" s="119"/>
      <c r="C4" s="119"/>
      <c r="D4" s="113" t="s">
        <v>176</v>
      </c>
      <c r="E4" s="118"/>
      <c r="F4" s="118"/>
      <c r="G4" s="118"/>
    </row>
    <row r="5" spans="1:7" ht="26.25" customHeight="1" thickTop="1">
      <c r="A5" s="443" t="s">
        <v>166</v>
      </c>
      <c r="B5" s="426" t="s">
        <v>238</v>
      </c>
      <c r="C5" s="460"/>
      <c r="D5" s="461" t="s">
        <v>177</v>
      </c>
      <c r="E5" s="118"/>
      <c r="F5" s="118"/>
      <c r="G5" s="118"/>
    </row>
    <row r="6" spans="1:7" ht="33.75" customHeight="1">
      <c r="A6" s="452"/>
      <c r="B6" s="112" t="s">
        <v>239</v>
      </c>
      <c r="C6" s="112" t="s">
        <v>240</v>
      </c>
      <c r="D6" s="462"/>
      <c r="E6" s="118"/>
      <c r="F6" s="118"/>
      <c r="G6" s="118"/>
    </row>
    <row r="7" spans="1:7" ht="15.75" customHeight="1" thickBot="1">
      <c r="A7" s="120">
        <v>1</v>
      </c>
      <c r="B7" s="121">
        <v>2</v>
      </c>
      <c r="C7" s="121">
        <v>3</v>
      </c>
      <c r="D7" s="114" t="s">
        <v>182</v>
      </c>
      <c r="E7" s="118"/>
      <c r="F7" s="118"/>
      <c r="G7" s="118"/>
    </row>
    <row r="8" spans="1:7" ht="19.5" customHeight="1" thickTop="1">
      <c r="A8" s="131" t="s">
        <v>190</v>
      </c>
      <c r="B8" s="122"/>
      <c r="C8" s="122"/>
      <c r="D8" s="123">
        <f>IF(OR(C8="",C8=0),"",B8/C8*100)</f>
      </c>
      <c r="E8" s="118"/>
      <c r="F8" s="118"/>
      <c r="G8" s="118"/>
    </row>
    <row r="9" spans="1:7" ht="15" customHeight="1">
      <c r="A9" s="132" t="s">
        <v>184</v>
      </c>
      <c r="B9" s="124"/>
      <c r="C9" s="124"/>
      <c r="D9" s="125"/>
      <c r="E9" s="118"/>
      <c r="F9" s="118"/>
      <c r="G9" s="118"/>
    </row>
    <row r="10" spans="1:7" ht="15" customHeight="1">
      <c r="A10" s="132" t="s">
        <v>185</v>
      </c>
      <c r="B10" s="124"/>
      <c r="C10" s="124"/>
      <c r="D10" s="125"/>
      <c r="E10" s="118"/>
      <c r="F10" s="118"/>
      <c r="G10" s="118"/>
    </row>
    <row r="11" spans="1:7" ht="15" customHeight="1">
      <c r="A11" s="132" t="s">
        <v>113</v>
      </c>
      <c r="B11" s="124"/>
      <c r="C11" s="124"/>
      <c r="D11" s="125"/>
      <c r="E11" s="118"/>
      <c r="F11" s="118"/>
      <c r="G11" s="118"/>
    </row>
    <row r="12" spans="1:7" ht="15" customHeight="1">
      <c r="A12" s="132" t="s">
        <v>186</v>
      </c>
      <c r="B12" s="124"/>
      <c r="C12" s="124"/>
      <c r="D12" s="125"/>
      <c r="E12" s="118"/>
      <c r="F12" s="118"/>
      <c r="G12" s="118"/>
    </row>
    <row r="13" spans="1:7" ht="15" customHeight="1">
      <c r="A13" s="132" t="s">
        <v>187</v>
      </c>
      <c r="B13" s="124"/>
      <c r="C13" s="124"/>
      <c r="D13" s="125"/>
      <c r="E13" s="118"/>
      <c r="F13" s="118"/>
      <c r="G13" s="118"/>
    </row>
    <row r="14" spans="1:7" ht="15" customHeight="1">
      <c r="A14" s="132" t="s">
        <v>118</v>
      </c>
      <c r="B14" s="124"/>
      <c r="C14" s="124"/>
      <c r="D14" s="125"/>
      <c r="E14" s="118"/>
      <c r="F14" s="118"/>
      <c r="G14" s="118"/>
    </row>
    <row r="15" spans="1:7" ht="15" customHeight="1">
      <c r="A15" s="132" t="s">
        <v>188</v>
      </c>
      <c r="B15" s="124"/>
      <c r="C15" s="124"/>
      <c r="D15" s="125"/>
      <c r="E15" s="118"/>
      <c r="F15" s="118"/>
      <c r="G15" s="118"/>
    </row>
    <row r="16" spans="1:7" ht="15" customHeight="1">
      <c r="A16" s="132" t="s">
        <v>189</v>
      </c>
      <c r="B16" s="124"/>
      <c r="C16" s="124"/>
      <c r="D16" s="125"/>
      <c r="E16" s="118"/>
      <c r="F16" s="118"/>
      <c r="G16" s="118"/>
    </row>
    <row r="17" spans="1:7" s="18" customFormat="1" ht="19.5" customHeight="1">
      <c r="A17" s="133" t="s">
        <v>191</v>
      </c>
      <c r="B17" s="126"/>
      <c r="C17" s="126"/>
      <c r="D17" s="127">
        <f>IF(OR(C17="",C17=0),"",B17/C17*100)</f>
      </c>
      <c r="E17" s="128"/>
      <c r="F17" s="128"/>
      <c r="G17" s="128"/>
    </row>
    <row r="18" spans="1:7" s="19" customFormat="1" ht="16.5" customHeight="1">
      <c r="A18" s="134" t="s">
        <v>121</v>
      </c>
      <c r="B18" s="130">
        <f>B19+B35</f>
        <v>0</v>
      </c>
      <c r="C18" s="130"/>
      <c r="D18" s="127">
        <f>IF(OR(C18="",C18=0),"",B18/C18*100)</f>
      </c>
      <c r="E18" s="129"/>
      <c r="F18" s="129">
        <f>IF(C18&lt;&gt;C8,"L","")</f>
      </c>
      <c r="G18" s="129"/>
    </row>
    <row r="19" spans="1:7" s="19" customFormat="1" ht="16.5" customHeight="1">
      <c r="A19" s="134" t="s">
        <v>192</v>
      </c>
      <c r="B19" s="130"/>
      <c r="C19" s="130"/>
      <c r="D19" s="125"/>
      <c r="E19" s="129"/>
      <c r="F19" s="129"/>
      <c r="G19" s="129"/>
    </row>
    <row r="20" spans="1:7" s="18" customFormat="1" ht="13.5" customHeight="1">
      <c r="A20" s="132" t="s">
        <v>122</v>
      </c>
      <c r="B20" s="124"/>
      <c r="C20" s="124"/>
      <c r="D20" s="125"/>
      <c r="E20" s="128"/>
      <c r="F20" s="128"/>
      <c r="G20" s="128"/>
    </row>
    <row r="21" spans="1:7" s="18" customFormat="1" ht="27.75" customHeight="1">
      <c r="A21" s="132" t="s">
        <v>164</v>
      </c>
      <c r="B21" s="124"/>
      <c r="C21" s="124"/>
      <c r="D21" s="125"/>
      <c r="E21" s="128"/>
      <c r="F21" s="128"/>
      <c r="G21" s="128"/>
    </row>
    <row r="22" spans="1:7" s="18" customFormat="1" ht="27.75" customHeight="1">
      <c r="A22" s="132" t="s">
        <v>123</v>
      </c>
      <c r="B22" s="124"/>
      <c r="C22" s="124"/>
      <c r="D22" s="125"/>
      <c r="E22" s="128"/>
      <c r="F22" s="128"/>
      <c r="G22" s="128"/>
    </row>
    <row r="23" spans="1:7" s="18" customFormat="1" ht="15" customHeight="1">
      <c r="A23" s="132" t="s">
        <v>124</v>
      </c>
      <c r="B23" s="124"/>
      <c r="C23" s="124"/>
      <c r="D23" s="125"/>
      <c r="E23" s="128"/>
      <c r="F23" s="128"/>
      <c r="G23" s="128"/>
    </row>
    <row r="24" spans="1:7" s="18" customFormat="1" ht="15" customHeight="1">
      <c r="A24" s="132" t="s">
        <v>125</v>
      </c>
      <c r="B24" s="124"/>
      <c r="C24" s="124"/>
      <c r="D24" s="125"/>
      <c r="E24" s="128"/>
      <c r="F24" s="128"/>
      <c r="G24" s="128"/>
    </row>
    <row r="25" spans="1:7" s="18" customFormat="1" ht="15" customHeight="1">
      <c r="A25" s="132" t="s">
        <v>126</v>
      </c>
      <c r="B25" s="124"/>
      <c r="C25" s="124"/>
      <c r="D25" s="125"/>
      <c r="E25" s="128"/>
      <c r="F25" s="128"/>
      <c r="G25" s="128"/>
    </row>
    <row r="26" spans="1:7" s="18" customFormat="1" ht="15" customHeight="1">
      <c r="A26" s="132" t="s">
        <v>127</v>
      </c>
      <c r="B26" s="229"/>
      <c r="C26" s="229"/>
      <c r="D26" s="125"/>
      <c r="E26" s="128"/>
      <c r="F26" s="128"/>
      <c r="G26" s="128"/>
    </row>
    <row r="27" spans="1:7" s="18" customFormat="1" ht="15" customHeight="1">
      <c r="A27" s="132" t="s">
        <v>128</v>
      </c>
      <c r="B27" s="124"/>
      <c r="C27" s="124"/>
      <c r="D27" s="125"/>
      <c r="E27" s="128"/>
      <c r="F27" s="128"/>
      <c r="G27" s="128"/>
    </row>
    <row r="28" spans="1:7" s="18" customFormat="1" ht="15" customHeight="1">
      <c r="A28" s="132" t="s">
        <v>129</v>
      </c>
      <c r="B28" s="124"/>
      <c r="C28" s="124"/>
      <c r="D28" s="125"/>
      <c r="E28" s="128"/>
      <c r="F28" s="128"/>
      <c r="G28" s="128"/>
    </row>
    <row r="29" spans="1:7" s="18" customFormat="1" ht="15" customHeight="1">
      <c r="A29" s="132" t="s">
        <v>130</v>
      </c>
      <c r="B29" s="124"/>
      <c r="C29" s="124"/>
      <c r="D29" s="125"/>
      <c r="E29" s="128"/>
      <c r="F29" s="128"/>
      <c r="G29" s="128"/>
    </row>
    <row r="30" spans="1:7" s="18" customFormat="1" ht="15" customHeight="1">
      <c r="A30" s="132" t="s">
        <v>131</v>
      </c>
      <c r="B30" s="124"/>
      <c r="C30" s="124"/>
      <c r="D30" s="125"/>
      <c r="E30" s="128"/>
      <c r="F30" s="128"/>
      <c r="G30" s="128"/>
    </row>
    <row r="31" spans="1:7" s="18" customFormat="1" ht="15" customHeight="1">
      <c r="A31" s="132" t="s">
        <v>132</v>
      </c>
      <c r="B31" s="124"/>
      <c r="C31" s="124"/>
      <c r="D31" s="125"/>
      <c r="E31" s="128"/>
      <c r="F31" s="128"/>
      <c r="G31" s="128"/>
    </row>
    <row r="32" spans="1:7" s="18" customFormat="1" ht="15" customHeight="1">
      <c r="A32" s="132" t="s">
        <v>133</v>
      </c>
      <c r="B32" s="124"/>
      <c r="C32" s="124"/>
      <c r="D32" s="125"/>
      <c r="E32" s="128"/>
      <c r="F32" s="128"/>
      <c r="G32" s="128"/>
    </row>
    <row r="33" spans="1:7" s="18" customFormat="1" ht="15" customHeight="1">
      <c r="A33" s="132" t="s">
        <v>134</v>
      </c>
      <c r="B33" s="124"/>
      <c r="C33" s="124"/>
      <c r="D33" s="125"/>
      <c r="E33" s="128"/>
      <c r="F33" s="128"/>
      <c r="G33" s="128"/>
    </row>
    <row r="34" spans="1:7" s="18" customFormat="1" ht="15" customHeight="1">
      <c r="A34" s="132" t="s">
        <v>135</v>
      </c>
      <c r="B34" s="124"/>
      <c r="C34" s="124"/>
      <c r="D34" s="125"/>
      <c r="E34" s="128"/>
      <c r="F34" s="128"/>
      <c r="G34" s="128"/>
    </row>
    <row r="35" spans="1:7" s="18" customFormat="1" ht="16.5" customHeight="1">
      <c r="A35" s="134" t="s">
        <v>193</v>
      </c>
      <c r="B35" s="124"/>
      <c r="C35" s="124"/>
      <c r="D35" s="125"/>
      <c r="E35" s="128"/>
      <c r="F35" s="128"/>
      <c r="G35" s="128"/>
    </row>
    <row r="36" spans="1:7" s="18" customFormat="1" ht="13.5" customHeight="1">
      <c r="A36" s="132" t="s">
        <v>194</v>
      </c>
      <c r="B36" s="124"/>
      <c r="C36" s="124"/>
      <c r="D36" s="125"/>
      <c r="E36" s="128"/>
      <c r="F36" s="128"/>
      <c r="G36" s="128"/>
    </row>
    <row r="37" spans="1:7" s="18" customFormat="1" ht="16.5" customHeight="1">
      <c r="A37" s="134" t="s">
        <v>136</v>
      </c>
      <c r="B37" s="130">
        <f>SUM(B38:B45)</f>
        <v>0</v>
      </c>
      <c r="C37" s="130"/>
      <c r="D37" s="127"/>
      <c r="E37" s="128"/>
      <c r="F37" s="128">
        <f>IF(C37&lt;&gt;C8,"L","")</f>
      </c>
      <c r="G37" s="128"/>
    </row>
    <row r="38" spans="1:7" s="19" customFormat="1" ht="15.75" customHeight="1">
      <c r="A38" s="243" t="s">
        <v>144</v>
      </c>
      <c r="B38" s="124"/>
      <c r="C38" s="124"/>
      <c r="D38" s="125"/>
      <c r="E38" s="129"/>
      <c r="F38" s="129"/>
      <c r="G38" s="129"/>
    </row>
    <row r="39" spans="1:7" ht="13.5" customHeight="1">
      <c r="A39" s="243" t="s">
        <v>137</v>
      </c>
      <c r="B39" s="124"/>
      <c r="C39" s="124"/>
      <c r="D39" s="125"/>
      <c r="E39" s="118"/>
      <c r="F39" s="118"/>
      <c r="G39" s="118"/>
    </row>
    <row r="40" spans="1:7" ht="13.5" customHeight="1">
      <c r="A40" s="243" t="s">
        <v>138</v>
      </c>
      <c r="B40" s="124"/>
      <c r="C40" s="124"/>
      <c r="D40" s="125"/>
      <c r="E40" s="118"/>
      <c r="F40" s="118"/>
      <c r="G40" s="118"/>
    </row>
    <row r="41" spans="1:7" ht="13.5" customHeight="1">
      <c r="A41" s="243" t="s">
        <v>139</v>
      </c>
      <c r="B41" s="124"/>
      <c r="C41" s="124"/>
      <c r="D41" s="125"/>
      <c r="E41" s="118"/>
      <c r="F41" s="118"/>
      <c r="G41" s="118"/>
    </row>
    <row r="42" spans="1:7" ht="13.5" customHeight="1">
      <c r="A42" s="243" t="s">
        <v>140</v>
      </c>
      <c r="B42" s="124"/>
      <c r="C42" s="124"/>
      <c r="D42" s="125"/>
      <c r="E42" s="118"/>
      <c r="F42" s="118"/>
      <c r="G42" s="118"/>
    </row>
    <row r="43" spans="1:7" ht="13.5" customHeight="1">
      <c r="A43" s="243" t="s">
        <v>141</v>
      </c>
      <c r="B43" s="124"/>
      <c r="C43" s="124"/>
      <c r="D43" s="125"/>
      <c r="E43" s="118"/>
      <c r="F43" s="118"/>
      <c r="G43" s="118"/>
    </row>
    <row r="44" spans="1:7" ht="13.5" customHeight="1">
      <c r="A44" s="243" t="s">
        <v>304</v>
      </c>
      <c r="B44" s="124"/>
      <c r="C44" s="124"/>
      <c r="D44" s="125"/>
      <c r="E44" s="118"/>
      <c r="F44" s="118"/>
      <c r="G44" s="118"/>
    </row>
    <row r="45" spans="1:7" ht="13.5" customHeight="1">
      <c r="A45" s="243" t="s">
        <v>305</v>
      </c>
      <c r="B45" s="124"/>
      <c r="C45" s="124"/>
      <c r="D45" s="125"/>
      <c r="E45" s="118"/>
      <c r="F45" s="118"/>
      <c r="G45" s="118"/>
    </row>
    <row r="46" spans="1:7" ht="15" customHeight="1" thickBot="1">
      <c r="A46" s="244" t="s">
        <v>143</v>
      </c>
      <c r="B46" s="228">
        <f>IF(OR(B37=0,B37=""),"",(B38*24+B39*33+B40*38+B41*43+B42*48+B43*53+B44*58+B45*70.5)/B37)</f>
      </c>
      <c r="C46" s="228"/>
      <c r="D46" s="136">
        <f>IF(OR(C46="",C46=0,B46=""),"",B46/C46*100)</f>
      </c>
      <c r="E46" s="118"/>
      <c r="F46" s="118"/>
      <c r="G46" s="118"/>
    </row>
    <row r="47" spans="1:7" ht="15" customHeight="1" thickTop="1">
      <c r="A47" s="315"/>
      <c r="B47" s="316"/>
      <c r="C47" s="316"/>
      <c r="D47" s="317"/>
      <c r="E47" s="118"/>
      <c r="F47" s="118"/>
      <c r="G47" s="118"/>
    </row>
    <row r="48" spans="1:7" ht="15" customHeight="1">
      <c r="A48" s="315"/>
      <c r="B48" s="316"/>
      <c r="C48" s="316"/>
      <c r="D48" s="317"/>
      <c r="E48" s="118"/>
      <c r="F48" s="118"/>
      <c r="G48" s="118"/>
    </row>
    <row r="49" spans="1:4" ht="16.5" customHeight="1">
      <c r="A49" s="40"/>
      <c r="B49" s="38"/>
      <c r="C49" s="38"/>
      <c r="D49" s="39"/>
    </row>
    <row r="50" spans="1:4" ht="16.5" customHeight="1">
      <c r="A50" s="116" t="s">
        <v>178</v>
      </c>
      <c r="B50" s="38"/>
      <c r="C50" s="38"/>
      <c r="D50" s="39"/>
    </row>
    <row r="51" spans="1:4" ht="16.5" customHeight="1" thickBot="1">
      <c r="A51" s="40"/>
      <c r="B51" s="38"/>
      <c r="C51" s="38"/>
      <c r="D51" s="39"/>
    </row>
    <row r="52" spans="1:7" s="19" customFormat="1" ht="16.5" customHeight="1" thickTop="1">
      <c r="A52" s="138" t="s">
        <v>195</v>
      </c>
      <c r="B52" s="139">
        <f>B53+B54+B55+B56</f>
        <v>0</v>
      </c>
      <c r="C52" s="139"/>
      <c r="D52" s="140">
        <f>IF(OR(C52="",C52=0),"",B52/C52*100)</f>
      </c>
      <c r="E52" s="129"/>
      <c r="F52" s="129">
        <f>IF(C52&lt;&gt;C8,"L","")</f>
      </c>
      <c r="G52" s="129"/>
    </row>
    <row r="53" spans="1:7" ht="16.5" customHeight="1">
      <c r="A53" s="243" t="s">
        <v>306</v>
      </c>
      <c r="B53" s="124"/>
      <c r="C53" s="124"/>
      <c r="D53" s="137"/>
      <c r="E53" s="118"/>
      <c r="F53" s="118"/>
      <c r="G53" s="118"/>
    </row>
    <row r="54" spans="1:7" ht="16.5" customHeight="1">
      <c r="A54" s="243" t="s">
        <v>307</v>
      </c>
      <c r="B54" s="124"/>
      <c r="C54" s="124"/>
      <c r="D54" s="137"/>
      <c r="E54" s="118"/>
      <c r="F54" s="118"/>
      <c r="G54" s="118"/>
    </row>
    <row r="55" spans="1:7" ht="16.5" customHeight="1">
      <c r="A55" s="243" t="s">
        <v>308</v>
      </c>
      <c r="B55" s="124"/>
      <c r="C55" s="124"/>
      <c r="D55" s="137"/>
      <c r="E55" s="118"/>
      <c r="F55" s="118"/>
      <c r="G55" s="118"/>
    </row>
    <row r="56" spans="1:7" ht="16.5" customHeight="1">
      <c r="A56" s="243" t="s">
        <v>309</v>
      </c>
      <c r="B56" s="124"/>
      <c r="C56" s="124"/>
      <c r="D56" s="137"/>
      <c r="E56" s="118"/>
      <c r="F56" s="118"/>
      <c r="G56" s="118"/>
    </row>
    <row r="57" spans="1:7" s="19" customFormat="1" ht="16.5" customHeight="1">
      <c r="A57" s="134" t="s">
        <v>196</v>
      </c>
      <c r="B57" s="130">
        <f>B58+B59+B60+B61</f>
        <v>0</v>
      </c>
      <c r="C57" s="130"/>
      <c r="D57" s="127">
        <f>IF(OR(C57="",C57=0),"",B57/C57*100)</f>
      </c>
      <c r="E57" s="129"/>
      <c r="F57" s="129">
        <f>IF(C57&lt;&gt;C8,"L","")</f>
      </c>
      <c r="G57" s="129"/>
    </row>
    <row r="58" spans="1:7" ht="16.5" customHeight="1">
      <c r="A58" s="243" t="s">
        <v>310</v>
      </c>
      <c r="B58" s="124"/>
      <c r="C58" s="124"/>
      <c r="D58" s="137"/>
      <c r="E58" s="118"/>
      <c r="F58" s="118"/>
      <c r="G58" s="118"/>
    </row>
    <row r="59" spans="1:7" ht="16.5" customHeight="1">
      <c r="A59" s="243" t="s">
        <v>147</v>
      </c>
      <c r="B59" s="124"/>
      <c r="C59" s="124"/>
      <c r="D59" s="137"/>
      <c r="E59" s="118"/>
      <c r="F59" s="118"/>
      <c r="G59" s="118"/>
    </row>
    <row r="60" spans="1:7" ht="16.5" customHeight="1">
      <c r="A60" s="243" t="s">
        <v>148</v>
      </c>
      <c r="B60" s="124"/>
      <c r="C60" s="124"/>
      <c r="D60" s="137"/>
      <c r="E60" s="118"/>
      <c r="F60" s="118"/>
      <c r="G60" s="118"/>
    </row>
    <row r="61" spans="1:4" ht="16.5" customHeight="1">
      <c r="A61" s="245" t="s">
        <v>311</v>
      </c>
      <c r="B61" s="124"/>
      <c r="C61" s="124"/>
      <c r="D61" s="135"/>
    </row>
    <row r="62" spans="1:7" s="19" customFormat="1" ht="16.5" customHeight="1">
      <c r="A62" s="115" t="s">
        <v>179</v>
      </c>
      <c r="B62" s="64">
        <f>B63+B64+B65+B66+B67+B68</f>
        <v>0</v>
      </c>
      <c r="C62" s="64"/>
      <c r="D62" s="37">
        <f>IF(OR(C62="",C62=0),"",B62/C62*100)</f>
      </c>
      <c r="E62" s="50"/>
      <c r="F62" s="50">
        <f>IF(C62&gt;C8,"L","")</f>
      </c>
      <c r="G62" s="50"/>
    </row>
    <row r="63" spans="1:4" ht="16.5" customHeight="1">
      <c r="A63" s="245" t="s">
        <v>312</v>
      </c>
      <c r="B63" s="124"/>
      <c r="C63" s="124"/>
      <c r="D63" s="135"/>
    </row>
    <row r="64" spans="1:4" ht="16.5" customHeight="1">
      <c r="A64" s="245" t="s">
        <v>152</v>
      </c>
      <c r="B64" s="124"/>
      <c r="C64" s="124"/>
      <c r="D64" s="135"/>
    </row>
    <row r="65" spans="1:4" ht="16.5" customHeight="1">
      <c r="A65" s="245" t="s">
        <v>153</v>
      </c>
      <c r="B65" s="124"/>
      <c r="C65" s="124"/>
      <c r="D65" s="135"/>
    </row>
    <row r="66" spans="1:4" ht="16.5" customHeight="1">
      <c r="A66" s="245" t="s">
        <v>154</v>
      </c>
      <c r="B66" s="124"/>
      <c r="C66" s="124"/>
      <c r="D66" s="135"/>
    </row>
    <row r="67" spans="1:4" ht="16.5" customHeight="1">
      <c r="A67" s="245" t="s">
        <v>155</v>
      </c>
      <c r="B67" s="124"/>
      <c r="C67" s="124"/>
      <c r="D67" s="135"/>
    </row>
    <row r="68" spans="1:4" ht="16.5" customHeight="1">
      <c r="A68" s="245" t="s">
        <v>156</v>
      </c>
      <c r="B68" s="124"/>
      <c r="C68" s="124"/>
      <c r="D68" s="135"/>
    </row>
    <row r="69" spans="1:7" s="19" customFormat="1" ht="16.5" customHeight="1">
      <c r="A69" s="115" t="s">
        <v>180</v>
      </c>
      <c r="B69" s="64"/>
      <c r="C69" s="64"/>
      <c r="D69" s="37"/>
      <c r="E69" s="50"/>
      <c r="F69" s="50"/>
      <c r="G69" s="50"/>
    </row>
    <row r="70" spans="1:4" ht="16.5" customHeight="1">
      <c r="A70" s="245" t="s">
        <v>43</v>
      </c>
      <c r="B70" s="124"/>
      <c r="C70" s="124"/>
      <c r="D70" s="135">
        <f>IF(OR(C70="",C70=0),"",B70/C70*100)</f>
      </c>
    </row>
    <row r="71" spans="1:4" ht="16.5" customHeight="1">
      <c r="A71" s="245" t="s">
        <v>159</v>
      </c>
      <c r="B71" s="124"/>
      <c r="C71" s="124"/>
      <c r="D71" s="135">
        <f>IF(OR(C71="",C71=0),"",B71/C71*100)</f>
      </c>
    </row>
    <row r="72" spans="1:7" s="19" customFormat="1" ht="16.5" customHeight="1">
      <c r="A72" s="115" t="s">
        <v>181</v>
      </c>
      <c r="B72" s="64">
        <f>B73+B74+B75</f>
        <v>0</v>
      </c>
      <c r="C72" s="64"/>
      <c r="D72" s="37">
        <f>IF(OR(C72="",C72=0),"",B72/C72*100)</f>
      </c>
      <c r="E72" s="50">
        <f>IF(B72&gt;B8,"L","")</f>
      </c>
      <c r="F72" s="50">
        <f>IF(C72&gt;C8,"L","")</f>
      </c>
      <c r="G72" s="50"/>
    </row>
    <row r="73" spans="1:4" ht="16.5" customHeight="1">
      <c r="A73" s="245" t="s">
        <v>44</v>
      </c>
      <c r="B73" s="124"/>
      <c r="C73" s="124"/>
      <c r="D73" s="135"/>
    </row>
    <row r="74" spans="1:4" ht="16.5" customHeight="1">
      <c r="A74" s="245" t="s">
        <v>152</v>
      </c>
      <c r="B74" s="124"/>
      <c r="C74" s="124"/>
      <c r="D74" s="135"/>
    </row>
    <row r="75" spans="1:4" ht="16.5" customHeight="1" thickBot="1">
      <c r="A75" s="246" t="s">
        <v>45</v>
      </c>
      <c r="B75" s="124"/>
      <c r="C75" s="274"/>
      <c r="D75" s="136"/>
    </row>
    <row r="76" spans="1:4" ht="16.5" thickTop="1">
      <c r="A76" s="240"/>
      <c r="B76" s="240"/>
      <c r="C76" s="240"/>
      <c r="D76" s="240"/>
    </row>
    <row r="77" spans="1:7" ht="15.75">
      <c r="A77" s="241"/>
      <c r="B77" s="453" t="s">
        <v>390</v>
      </c>
      <c r="C77" s="454"/>
      <c r="D77" s="454"/>
      <c r="E77" s="27"/>
      <c r="F77" s="27"/>
      <c r="G77" s="21"/>
    </row>
    <row r="78" spans="1:7" ht="18.75">
      <c r="A78" s="117" t="s">
        <v>109</v>
      </c>
      <c r="B78" s="337"/>
      <c r="C78" s="338" t="s">
        <v>438</v>
      </c>
      <c r="D78" s="338"/>
      <c r="E78" s="26"/>
      <c r="F78" s="26"/>
      <c r="G78" s="21"/>
    </row>
    <row r="79" spans="1:7" ht="18.75">
      <c r="A79" s="242"/>
      <c r="B79" s="336"/>
      <c r="C79" s="336"/>
      <c r="D79" s="336"/>
      <c r="E79" s="22"/>
      <c r="F79" s="22"/>
      <c r="G79" s="21"/>
    </row>
    <row r="80" spans="1:7" ht="18.75">
      <c r="A80" s="242"/>
      <c r="B80" s="201"/>
      <c r="C80" s="201"/>
      <c r="D80" s="201"/>
      <c r="E80" s="22"/>
      <c r="F80" s="22"/>
      <c r="G80" s="21"/>
    </row>
    <row r="81" spans="1:7" ht="18.75">
      <c r="A81" s="242"/>
      <c r="B81" s="201"/>
      <c r="C81" s="201"/>
      <c r="D81" s="201"/>
      <c r="E81" s="22"/>
      <c r="F81" s="22"/>
      <c r="G81" s="21"/>
    </row>
    <row r="82" spans="1:7" ht="18.75">
      <c r="A82" s="242"/>
      <c r="B82" s="201"/>
      <c r="C82" s="201"/>
      <c r="D82" s="201"/>
      <c r="E82" s="22"/>
      <c r="F82" s="22"/>
      <c r="G82" s="21"/>
    </row>
    <row r="83" spans="1:7" ht="18.75">
      <c r="A83" s="242"/>
      <c r="B83" s="201"/>
      <c r="C83" s="201"/>
      <c r="D83" s="201"/>
      <c r="E83" s="22"/>
      <c r="F83" s="22"/>
      <c r="G83" s="21"/>
    </row>
    <row r="84" spans="1:7" ht="18.75">
      <c r="A84" s="242"/>
      <c r="B84" s="201"/>
      <c r="C84" s="201"/>
      <c r="D84" s="201"/>
      <c r="E84" s="22"/>
      <c r="F84" s="22"/>
      <c r="G84" s="21"/>
    </row>
    <row r="85" spans="1:7" ht="18.75">
      <c r="A85" s="281"/>
      <c r="B85" s="385"/>
      <c r="C85" s="385"/>
      <c r="D85" s="385"/>
      <c r="E85" s="22"/>
      <c r="F85" s="22"/>
      <c r="G85" s="21"/>
    </row>
    <row r="86" spans="1:7" ht="18.75">
      <c r="A86" s="242"/>
      <c r="B86" s="201"/>
      <c r="C86" s="201"/>
      <c r="D86" s="201"/>
      <c r="E86" s="22"/>
      <c r="F86" s="22"/>
      <c r="G86" s="21"/>
    </row>
    <row r="87" spans="1:7" ht="18.75">
      <c r="A87" s="242"/>
      <c r="B87" s="379"/>
      <c r="C87" s="379"/>
      <c r="D87" s="379"/>
      <c r="E87" s="22"/>
      <c r="F87" s="22"/>
      <c r="G87" s="21"/>
    </row>
    <row r="88" spans="1:7" ht="18.75">
      <c r="A88" s="242"/>
      <c r="B88" s="201"/>
      <c r="C88" s="201"/>
      <c r="D88" s="201"/>
      <c r="E88" s="22"/>
      <c r="F88" s="22"/>
      <c r="G88" s="21"/>
    </row>
    <row r="89" spans="1:7" ht="18.75">
      <c r="A89" s="242"/>
      <c r="B89" s="201"/>
      <c r="C89" s="201"/>
      <c r="D89" s="201"/>
      <c r="E89" s="22"/>
      <c r="F89" s="22"/>
      <c r="G89" s="21"/>
    </row>
    <row r="90" spans="1:7" ht="18.75">
      <c r="A90" s="242"/>
      <c r="B90" s="201"/>
      <c r="C90" s="201"/>
      <c r="D90" s="201"/>
      <c r="E90" s="22"/>
      <c r="F90" s="22"/>
      <c r="G90" s="21"/>
    </row>
    <row r="91" spans="1:7" ht="18.75">
      <c r="A91" s="242"/>
      <c r="B91" s="201"/>
      <c r="C91" s="201"/>
      <c r="D91" s="201"/>
      <c r="E91" s="22"/>
      <c r="F91" s="22"/>
      <c r="G91" s="21"/>
    </row>
    <row r="92" spans="1:7" ht="15.75">
      <c r="A92" s="242"/>
      <c r="B92" s="240"/>
      <c r="C92" s="242"/>
      <c r="D92" s="240"/>
      <c r="E92" s="21"/>
      <c r="F92" s="21"/>
      <c r="G92" s="21"/>
    </row>
    <row r="93" spans="1:4" ht="15.75">
      <c r="A93" s="240"/>
      <c r="B93" s="240"/>
      <c r="C93" s="240"/>
      <c r="D93" s="240"/>
    </row>
  </sheetData>
  <sheetProtection/>
  <mergeCells count="9">
    <mergeCell ref="A5:A6"/>
    <mergeCell ref="B85:D85"/>
    <mergeCell ref="B77:D77"/>
    <mergeCell ref="B87:D87"/>
    <mergeCell ref="A1:D1"/>
    <mergeCell ref="A2:D2"/>
    <mergeCell ref="A3:D3"/>
    <mergeCell ref="B5:C5"/>
    <mergeCell ref="D5:D6"/>
  </mergeCells>
  <printOptions/>
  <pageMargins left="0.63" right="0.25" top="0.22" bottom="0.28" header="0.18" footer="0.75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1">
      <selection activeCell="I46" sqref="I46"/>
    </sheetView>
  </sheetViews>
  <sheetFormatPr defaultColWidth="8.83203125" defaultRowHeight="18"/>
  <cols>
    <col min="1" max="1" width="3.83203125" style="21" customWidth="1"/>
    <col min="2" max="2" width="12.25" style="17" customWidth="1"/>
    <col min="3" max="3" width="6.41015625" style="17" customWidth="1"/>
    <col min="4" max="4" width="5.16015625" style="17" customWidth="1"/>
    <col min="5" max="5" width="6.16015625" style="23" customWidth="1"/>
    <col min="6" max="6" width="2" style="17" customWidth="1"/>
    <col min="7" max="7" width="4.83203125" style="21" customWidth="1"/>
    <col min="8" max="8" width="11.16015625" style="17" customWidth="1"/>
    <col min="9" max="9" width="5.16015625" style="17" customWidth="1"/>
    <col min="10" max="11" width="5.83203125" style="17" customWidth="1"/>
    <col min="12" max="12" width="5.41015625" style="20" customWidth="1"/>
    <col min="13" max="13" width="8.83203125" style="20" customWidth="1"/>
    <col min="14" max="16384" width="8.83203125" style="17" customWidth="1"/>
  </cols>
  <sheetData>
    <row r="1" spans="1:11" ht="23.25" customHeight="1">
      <c r="A1" s="409" t="s">
        <v>441</v>
      </c>
      <c r="B1" s="409"/>
      <c r="C1" s="409"/>
      <c r="D1" s="463" t="s">
        <v>287</v>
      </c>
      <c r="E1" s="463"/>
      <c r="F1" s="463"/>
      <c r="G1" s="463"/>
      <c r="H1" s="463"/>
      <c r="I1" s="465" t="s">
        <v>289</v>
      </c>
      <c r="J1" s="465"/>
      <c r="K1" s="465"/>
    </row>
    <row r="2" spans="1:8" ht="18" customHeight="1">
      <c r="A2" s="472"/>
      <c r="B2" s="472"/>
      <c r="C2" s="472"/>
      <c r="D2" s="464" t="s">
        <v>288</v>
      </c>
      <c r="E2" s="464"/>
      <c r="F2" s="464"/>
      <c r="G2" s="464"/>
      <c r="H2" s="464"/>
    </row>
    <row r="3" spans="1:11" ht="19.5" customHeight="1">
      <c r="A3" s="476"/>
      <c r="B3" s="476"/>
      <c r="C3" s="476"/>
      <c r="D3" s="464" t="s">
        <v>379</v>
      </c>
      <c r="E3" s="464"/>
      <c r="F3" s="464"/>
      <c r="G3" s="464"/>
      <c r="H3" s="464"/>
      <c r="I3" s="474" t="s">
        <v>236</v>
      </c>
      <c r="J3" s="474"/>
      <c r="K3" s="475"/>
    </row>
    <row r="4" spans="1:11" ht="19.5" customHeight="1">
      <c r="A4" s="295"/>
      <c r="B4" s="295"/>
      <c r="C4" s="295"/>
      <c r="D4" s="294"/>
      <c r="E4" s="294"/>
      <c r="F4" s="294"/>
      <c r="G4" s="294"/>
      <c r="H4" s="294"/>
      <c r="I4" s="296"/>
      <c r="J4" s="296"/>
      <c r="K4" s="297"/>
    </row>
    <row r="5" spans="1:11" ht="6" customHeight="1" thickBot="1">
      <c r="A5" s="165"/>
      <c r="B5" s="165"/>
      <c r="I5" s="488"/>
      <c r="J5" s="488"/>
      <c r="K5" s="488"/>
    </row>
    <row r="6" spans="1:11" ht="43.5" customHeight="1" thickTop="1">
      <c r="A6" s="477" t="s">
        <v>200</v>
      </c>
      <c r="B6" s="466" t="s">
        <v>294</v>
      </c>
      <c r="C6" s="468" t="s">
        <v>293</v>
      </c>
      <c r="D6" s="469"/>
      <c r="E6" s="470" t="s">
        <v>283</v>
      </c>
      <c r="F6" s="473"/>
      <c r="G6" s="477" t="s">
        <v>200</v>
      </c>
      <c r="H6" s="466" t="s">
        <v>294</v>
      </c>
      <c r="I6" s="468" t="s">
        <v>293</v>
      </c>
      <c r="J6" s="469"/>
      <c r="K6" s="470" t="s">
        <v>283</v>
      </c>
    </row>
    <row r="7" spans="1:11" ht="33" customHeight="1">
      <c r="A7" s="478"/>
      <c r="B7" s="467"/>
      <c r="C7" s="149" t="s">
        <v>237</v>
      </c>
      <c r="D7" s="150" t="s">
        <v>290</v>
      </c>
      <c r="E7" s="471"/>
      <c r="F7" s="473"/>
      <c r="G7" s="478"/>
      <c r="H7" s="467"/>
      <c r="I7" s="149" t="s">
        <v>237</v>
      </c>
      <c r="J7" s="150" t="s">
        <v>290</v>
      </c>
      <c r="K7" s="471"/>
    </row>
    <row r="8" spans="1:13" s="148" customFormat="1" ht="12.75" customHeight="1">
      <c r="A8" s="143">
        <v>1</v>
      </c>
      <c r="B8" s="144">
        <v>2</v>
      </c>
      <c r="C8" s="144">
        <v>3</v>
      </c>
      <c r="D8" s="145">
        <v>4</v>
      </c>
      <c r="E8" s="146">
        <v>5</v>
      </c>
      <c r="F8" s="473"/>
      <c r="G8" s="143">
        <v>1</v>
      </c>
      <c r="H8" s="144">
        <v>2</v>
      </c>
      <c r="I8" s="144">
        <v>3</v>
      </c>
      <c r="J8" s="145">
        <v>4</v>
      </c>
      <c r="K8" s="146">
        <v>5</v>
      </c>
      <c r="L8" s="147"/>
      <c r="M8" s="147"/>
    </row>
    <row r="9" spans="1:12" ht="33" customHeight="1">
      <c r="A9" s="141" t="s">
        <v>215</v>
      </c>
      <c r="B9" s="166" t="s">
        <v>291</v>
      </c>
      <c r="C9" s="65">
        <f>'B3'!B8</f>
        <v>0</v>
      </c>
      <c r="D9" s="142"/>
      <c r="E9" s="43"/>
      <c r="F9" s="473"/>
      <c r="G9" s="155">
        <v>33</v>
      </c>
      <c r="H9" s="167" t="s">
        <v>242</v>
      </c>
      <c r="I9" s="124"/>
      <c r="J9" s="124"/>
      <c r="K9" s="153">
        <f>IF(I9="","",I9/$C$9*100)</f>
      </c>
      <c r="L9" s="20" t="e">
        <f>IF(OR(C9&lt;&gt;#REF!,C9&lt;&gt;SUM(C10:C41)+SUM(I9:I32)),"L","")</f>
        <v>#REF!</v>
      </c>
    </row>
    <row r="10" spans="1:11" ht="13.5" customHeight="1">
      <c r="A10" s="151">
        <v>1</v>
      </c>
      <c r="B10" s="152" t="s">
        <v>203</v>
      </c>
      <c r="C10" s="124"/>
      <c r="D10" s="124"/>
      <c r="E10" s="153"/>
      <c r="F10" s="473"/>
      <c r="G10" s="151">
        <v>34</v>
      </c>
      <c r="H10" s="152" t="s">
        <v>204</v>
      </c>
      <c r="I10" s="124"/>
      <c r="J10" s="124"/>
      <c r="K10" s="153">
        <f aca="true" t="shared" si="0" ref="K10:K32">IF(I10="","",I10/$C$9*100)</f>
      </c>
    </row>
    <row r="11" spans="1:11" ht="13.5" customHeight="1">
      <c r="A11" s="151">
        <v>2</v>
      </c>
      <c r="B11" s="154" t="s">
        <v>259</v>
      </c>
      <c r="C11" s="124"/>
      <c r="D11" s="124"/>
      <c r="E11" s="153"/>
      <c r="F11" s="473"/>
      <c r="G11" s="151">
        <v>35</v>
      </c>
      <c r="H11" s="154" t="s">
        <v>243</v>
      </c>
      <c r="I11" s="124"/>
      <c r="J11" s="124"/>
      <c r="K11" s="153">
        <f t="shared" si="0"/>
      </c>
    </row>
    <row r="12" spans="1:11" ht="13.5" customHeight="1">
      <c r="A12" s="151">
        <v>3</v>
      </c>
      <c r="B12" s="154" t="s">
        <v>260</v>
      </c>
      <c r="C12" s="124"/>
      <c r="D12" s="124"/>
      <c r="E12" s="153"/>
      <c r="F12" s="473"/>
      <c r="G12" s="151">
        <v>36</v>
      </c>
      <c r="H12" s="152" t="s">
        <v>205</v>
      </c>
      <c r="I12" s="124"/>
      <c r="J12" s="124"/>
      <c r="K12" s="153">
        <f t="shared" si="0"/>
      </c>
    </row>
    <row r="13" spans="1:11" ht="13.5" customHeight="1">
      <c r="A13" s="151">
        <v>4</v>
      </c>
      <c r="B13" s="152" t="s">
        <v>206</v>
      </c>
      <c r="C13" s="124"/>
      <c r="D13" s="124"/>
      <c r="E13" s="153"/>
      <c r="F13" s="473"/>
      <c r="G13" s="151">
        <v>37</v>
      </c>
      <c r="H13" s="154" t="s">
        <v>244</v>
      </c>
      <c r="I13" s="124"/>
      <c r="J13" s="124"/>
      <c r="K13" s="153">
        <f t="shared" si="0"/>
      </c>
    </row>
    <row r="14" spans="1:11" ht="13.5" customHeight="1">
      <c r="A14" s="151">
        <v>5</v>
      </c>
      <c r="B14" s="154" t="s">
        <v>261</v>
      </c>
      <c r="C14" s="124"/>
      <c r="D14" s="124"/>
      <c r="E14" s="153"/>
      <c r="F14" s="473"/>
      <c r="G14" s="151">
        <v>38</v>
      </c>
      <c r="H14" s="154" t="s">
        <v>245</v>
      </c>
      <c r="I14" s="124"/>
      <c r="J14" s="124"/>
      <c r="K14" s="153">
        <f t="shared" si="0"/>
      </c>
    </row>
    <row r="15" spans="1:11" ht="13.5" customHeight="1">
      <c r="A15" s="151">
        <v>6</v>
      </c>
      <c r="B15" s="154" t="s">
        <v>262</v>
      </c>
      <c r="C15" s="124"/>
      <c r="D15" s="124"/>
      <c r="E15" s="153"/>
      <c r="F15" s="473"/>
      <c r="G15" s="151">
        <v>39</v>
      </c>
      <c r="H15" s="152" t="s">
        <v>207</v>
      </c>
      <c r="I15" s="124"/>
      <c r="J15" s="124"/>
      <c r="K15" s="153">
        <f t="shared" si="0"/>
      </c>
    </row>
    <row r="16" spans="1:11" ht="13.5" customHeight="1">
      <c r="A16" s="151">
        <v>7</v>
      </c>
      <c r="B16" s="154" t="s">
        <v>263</v>
      </c>
      <c r="C16" s="124"/>
      <c r="D16" s="124"/>
      <c r="E16" s="153"/>
      <c r="F16" s="473"/>
      <c r="G16" s="151">
        <v>40</v>
      </c>
      <c r="H16" s="154" t="s">
        <v>246</v>
      </c>
      <c r="I16" s="124"/>
      <c r="J16" s="124"/>
      <c r="K16" s="153">
        <f t="shared" si="0"/>
      </c>
    </row>
    <row r="17" spans="1:11" ht="13.5" customHeight="1">
      <c r="A17" s="151">
        <v>8</v>
      </c>
      <c r="B17" s="154" t="s">
        <v>168</v>
      </c>
      <c r="C17" s="124"/>
      <c r="D17" s="124"/>
      <c r="E17" s="153"/>
      <c r="F17" s="473"/>
      <c r="G17" s="151">
        <v>41</v>
      </c>
      <c r="H17" s="154" t="s">
        <v>247</v>
      </c>
      <c r="I17" s="124"/>
      <c r="J17" s="124"/>
      <c r="K17" s="153">
        <f t="shared" si="0"/>
      </c>
    </row>
    <row r="18" spans="1:11" ht="13.5" customHeight="1">
      <c r="A18" s="151">
        <v>9</v>
      </c>
      <c r="B18" s="152" t="s">
        <v>208</v>
      </c>
      <c r="C18" s="124"/>
      <c r="D18" s="124"/>
      <c r="E18" s="153"/>
      <c r="F18" s="473"/>
      <c r="G18" s="151">
        <v>42</v>
      </c>
      <c r="H18" s="154" t="s">
        <v>248</v>
      </c>
      <c r="I18" s="124"/>
      <c r="J18" s="124"/>
      <c r="K18" s="153">
        <f t="shared" si="0"/>
      </c>
    </row>
    <row r="19" spans="1:11" ht="13.5" customHeight="1">
      <c r="A19" s="151">
        <v>10</v>
      </c>
      <c r="B19" s="152" t="s">
        <v>209</v>
      </c>
      <c r="C19" s="124"/>
      <c r="D19" s="124"/>
      <c r="E19" s="153"/>
      <c r="F19" s="473"/>
      <c r="G19" s="151">
        <v>43</v>
      </c>
      <c r="H19" s="154" t="s">
        <v>249</v>
      </c>
      <c r="I19" s="124"/>
      <c r="J19" s="124"/>
      <c r="K19" s="153">
        <f t="shared" si="0"/>
      </c>
    </row>
    <row r="20" spans="1:11" ht="13.5" customHeight="1">
      <c r="A20" s="151">
        <v>11</v>
      </c>
      <c r="B20" s="154" t="s">
        <v>264</v>
      </c>
      <c r="C20" s="124"/>
      <c r="D20" s="124"/>
      <c r="E20" s="153"/>
      <c r="F20" s="473"/>
      <c r="G20" s="151">
        <v>44</v>
      </c>
      <c r="H20" s="154" t="s">
        <v>250</v>
      </c>
      <c r="I20" s="124"/>
      <c r="J20" s="124"/>
      <c r="K20" s="153">
        <f t="shared" si="0"/>
      </c>
    </row>
    <row r="21" spans="1:11" ht="13.5" customHeight="1">
      <c r="A21" s="151">
        <v>12</v>
      </c>
      <c r="B21" s="154" t="s">
        <v>265</v>
      </c>
      <c r="C21" s="124"/>
      <c r="D21" s="124"/>
      <c r="E21" s="153"/>
      <c r="F21" s="473"/>
      <c r="G21" s="151">
        <v>45</v>
      </c>
      <c r="H21" s="154" t="s">
        <v>251</v>
      </c>
      <c r="I21" s="124"/>
      <c r="J21" s="124"/>
      <c r="K21" s="153">
        <f t="shared" si="0"/>
      </c>
    </row>
    <row r="22" spans="1:11" ht="13.5" customHeight="1">
      <c r="A22" s="151">
        <v>13</v>
      </c>
      <c r="B22" s="152" t="s">
        <v>210</v>
      </c>
      <c r="C22" s="124"/>
      <c r="D22" s="124"/>
      <c r="E22" s="153"/>
      <c r="F22" s="473"/>
      <c r="G22" s="151">
        <v>46</v>
      </c>
      <c r="H22" s="154" t="s">
        <v>252</v>
      </c>
      <c r="I22" s="124"/>
      <c r="J22" s="124"/>
      <c r="K22" s="153">
        <f t="shared" si="0"/>
      </c>
    </row>
    <row r="23" spans="1:11" ht="13.5" customHeight="1">
      <c r="A23" s="151">
        <v>14</v>
      </c>
      <c r="B23" s="154" t="s">
        <v>169</v>
      </c>
      <c r="C23" s="124"/>
      <c r="D23" s="124"/>
      <c r="E23" s="153"/>
      <c r="F23" s="473"/>
      <c r="G23" s="151">
        <v>47</v>
      </c>
      <c r="H23" s="154" t="s">
        <v>253</v>
      </c>
      <c r="I23" s="124"/>
      <c r="J23" s="124"/>
      <c r="K23" s="153"/>
    </row>
    <row r="24" spans="1:11" ht="13.5" customHeight="1">
      <c r="A24" s="151">
        <v>15</v>
      </c>
      <c r="B24" s="154" t="s">
        <v>266</v>
      </c>
      <c r="C24" s="124"/>
      <c r="D24" s="124"/>
      <c r="E24" s="153"/>
      <c r="F24" s="473"/>
      <c r="G24" s="151">
        <v>48</v>
      </c>
      <c r="H24" s="154" t="s">
        <v>254</v>
      </c>
      <c r="I24" s="124"/>
      <c r="J24" s="124"/>
      <c r="K24" s="153">
        <f t="shared" si="0"/>
      </c>
    </row>
    <row r="25" spans="1:11" ht="13.5" customHeight="1">
      <c r="A25" s="151">
        <v>16</v>
      </c>
      <c r="B25" s="154" t="s">
        <v>267</v>
      </c>
      <c r="C25" s="124"/>
      <c r="D25" s="124"/>
      <c r="E25" s="153"/>
      <c r="F25" s="473"/>
      <c r="G25" s="151">
        <v>49</v>
      </c>
      <c r="H25" s="154" t="s">
        <v>255</v>
      </c>
      <c r="I25" s="124"/>
      <c r="J25" s="124"/>
      <c r="K25" s="153">
        <f t="shared" si="0"/>
      </c>
    </row>
    <row r="26" spans="1:11" ht="13.5" customHeight="1">
      <c r="A26" s="151">
        <v>17</v>
      </c>
      <c r="B26" s="154" t="s">
        <v>268</v>
      </c>
      <c r="C26" s="124"/>
      <c r="D26" s="124"/>
      <c r="E26" s="153"/>
      <c r="F26" s="473"/>
      <c r="G26" s="151">
        <v>50</v>
      </c>
      <c r="H26" s="152" t="s">
        <v>211</v>
      </c>
      <c r="I26" s="124"/>
      <c r="J26" s="124"/>
      <c r="K26" s="153">
        <f t="shared" si="0"/>
      </c>
    </row>
    <row r="27" spans="1:11" ht="13.5" customHeight="1">
      <c r="A27" s="151">
        <v>18</v>
      </c>
      <c r="B27" s="154" t="s">
        <v>269</v>
      </c>
      <c r="C27" s="124"/>
      <c r="D27" s="124"/>
      <c r="E27" s="153"/>
      <c r="F27" s="473"/>
      <c r="G27" s="151">
        <v>51</v>
      </c>
      <c r="H27" s="154" t="s">
        <v>256</v>
      </c>
      <c r="I27" s="124"/>
      <c r="J27" s="124"/>
      <c r="K27" s="153">
        <f t="shared" si="0"/>
      </c>
    </row>
    <row r="28" spans="1:11" ht="13.5" customHeight="1">
      <c r="A28" s="151">
        <v>19</v>
      </c>
      <c r="B28" s="154" t="s">
        <v>270</v>
      </c>
      <c r="C28" s="124"/>
      <c r="D28" s="124"/>
      <c r="E28" s="153"/>
      <c r="F28" s="473"/>
      <c r="G28" s="151">
        <v>52</v>
      </c>
      <c r="H28" s="154" t="s">
        <v>284</v>
      </c>
      <c r="I28" s="124"/>
      <c r="J28" s="124"/>
      <c r="K28" s="153">
        <f t="shared" si="0"/>
      </c>
    </row>
    <row r="29" spans="1:11" ht="13.5" customHeight="1">
      <c r="A29" s="151">
        <v>20</v>
      </c>
      <c r="B29" s="154" t="s">
        <v>170</v>
      </c>
      <c r="C29" s="124"/>
      <c r="D29" s="124"/>
      <c r="E29" s="153"/>
      <c r="F29" s="473"/>
      <c r="G29" s="151">
        <v>53</v>
      </c>
      <c r="H29" s="154" t="s">
        <v>257</v>
      </c>
      <c r="I29" s="124"/>
      <c r="J29" s="124"/>
      <c r="K29" s="153">
        <f t="shared" si="0"/>
      </c>
    </row>
    <row r="30" spans="1:11" ht="13.5" customHeight="1">
      <c r="A30" s="151">
        <v>21</v>
      </c>
      <c r="B30" s="152" t="s">
        <v>212</v>
      </c>
      <c r="C30" s="124"/>
      <c r="D30" s="124"/>
      <c r="E30" s="153"/>
      <c r="F30" s="473"/>
      <c r="G30" s="151">
        <v>54</v>
      </c>
      <c r="H30" s="154" t="s">
        <v>172</v>
      </c>
      <c r="I30" s="124"/>
      <c r="J30" s="124"/>
      <c r="K30" s="153">
        <f t="shared" si="0"/>
      </c>
    </row>
    <row r="31" spans="1:11" ht="13.5" customHeight="1">
      <c r="A31" s="151">
        <v>22</v>
      </c>
      <c r="B31" s="154" t="s">
        <v>271</v>
      </c>
      <c r="C31" s="124"/>
      <c r="D31" s="124"/>
      <c r="E31" s="153"/>
      <c r="F31" s="473"/>
      <c r="G31" s="151">
        <v>55</v>
      </c>
      <c r="H31" s="154" t="s">
        <v>258</v>
      </c>
      <c r="I31" s="124"/>
      <c r="J31" s="124"/>
      <c r="K31" s="153"/>
    </row>
    <row r="32" spans="1:11" ht="13.5" customHeight="1">
      <c r="A32" s="151">
        <v>23</v>
      </c>
      <c r="B32" s="154" t="s">
        <v>272</v>
      </c>
      <c r="C32" s="124"/>
      <c r="D32" s="124"/>
      <c r="E32" s="153"/>
      <c r="F32" s="473"/>
      <c r="G32" s="151">
        <v>56</v>
      </c>
      <c r="H32" s="154" t="s">
        <v>292</v>
      </c>
      <c r="I32" s="124"/>
      <c r="J32" s="124"/>
      <c r="K32" s="153">
        <f t="shared" si="0"/>
      </c>
    </row>
    <row r="33" spans="1:11" ht="13.5" customHeight="1">
      <c r="A33" s="151">
        <v>24</v>
      </c>
      <c r="B33" s="154" t="s">
        <v>273</v>
      </c>
      <c r="C33" s="124"/>
      <c r="D33" s="124"/>
      <c r="E33" s="153"/>
      <c r="F33" s="473"/>
      <c r="G33" s="151"/>
      <c r="H33" s="160"/>
      <c r="I33" s="124"/>
      <c r="J33" s="124"/>
      <c r="K33" s="161"/>
    </row>
    <row r="34" spans="1:12" ht="24.75" customHeight="1">
      <c r="A34" s="155">
        <v>25</v>
      </c>
      <c r="B34" s="156" t="s">
        <v>274</v>
      </c>
      <c r="C34" s="124"/>
      <c r="D34" s="124"/>
      <c r="E34" s="153"/>
      <c r="F34" s="473"/>
      <c r="G34" s="162" t="s">
        <v>213</v>
      </c>
      <c r="H34" s="169" t="s">
        <v>173</v>
      </c>
      <c r="I34" s="170"/>
      <c r="J34" s="171"/>
      <c r="K34" s="172"/>
      <c r="L34" s="20">
        <f>IF(I34&lt;&gt;'B3'!$B$12,"L","")</f>
      </c>
    </row>
    <row r="35" spans="1:11" ht="13.5" customHeight="1">
      <c r="A35" s="151">
        <v>26</v>
      </c>
      <c r="B35" s="154" t="s">
        <v>275</v>
      </c>
      <c r="C35" s="124"/>
      <c r="D35" s="124"/>
      <c r="E35" s="153"/>
      <c r="F35" s="473"/>
      <c r="G35" s="151">
        <v>1</v>
      </c>
      <c r="H35" s="163" t="s">
        <v>281</v>
      </c>
      <c r="I35" s="124"/>
      <c r="J35" s="124"/>
      <c r="K35" s="135"/>
    </row>
    <row r="36" spans="1:11" ht="27.75" customHeight="1">
      <c r="A36" s="151">
        <v>27</v>
      </c>
      <c r="B36" s="154" t="s">
        <v>276</v>
      </c>
      <c r="C36" s="124"/>
      <c r="D36" s="124"/>
      <c r="E36" s="153"/>
      <c r="F36" s="473"/>
      <c r="G36" s="151">
        <v>2</v>
      </c>
      <c r="H36" s="168" t="s">
        <v>175</v>
      </c>
      <c r="I36" s="124"/>
      <c r="J36" s="124"/>
      <c r="K36" s="135"/>
    </row>
    <row r="37" spans="1:11" ht="13.5" customHeight="1">
      <c r="A37" s="151">
        <v>28</v>
      </c>
      <c r="B37" s="154" t="s">
        <v>277</v>
      </c>
      <c r="C37" s="124"/>
      <c r="D37" s="124"/>
      <c r="E37" s="153"/>
      <c r="F37" s="473"/>
      <c r="G37" s="151">
        <v>3</v>
      </c>
      <c r="H37" s="164" t="s">
        <v>174</v>
      </c>
      <c r="I37" s="124"/>
      <c r="J37" s="124"/>
      <c r="K37" s="135"/>
    </row>
    <row r="38" spans="1:11" ht="13.5" customHeight="1">
      <c r="A38" s="151">
        <v>29</v>
      </c>
      <c r="B38" s="154" t="s">
        <v>278</v>
      </c>
      <c r="C38" s="124"/>
      <c r="D38" s="124"/>
      <c r="E38" s="153">
        <f>IF(C38="","",C38/$C$9*100)</f>
      </c>
      <c r="F38" s="473"/>
      <c r="G38" s="151">
        <v>4</v>
      </c>
      <c r="H38" s="154" t="s">
        <v>282</v>
      </c>
      <c r="I38" s="124"/>
      <c r="J38" s="124"/>
      <c r="K38" s="135"/>
    </row>
    <row r="39" spans="1:11" ht="13.5" customHeight="1">
      <c r="A39" s="151">
        <v>30</v>
      </c>
      <c r="B39" s="152" t="s">
        <v>214</v>
      </c>
      <c r="C39" s="124"/>
      <c r="D39" s="124"/>
      <c r="E39" s="153">
        <f>IF(C39="","",C39/$C$9*100)</f>
      </c>
      <c r="F39" s="473"/>
      <c r="G39" s="151">
        <v>5</v>
      </c>
      <c r="H39" s="154" t="s">
        <v>280</v>
      </c>
      <c r="I39" s="124"/>
      <c r="J39" s="124"/>
      <c r="K39" s="135"/>
    </row>
    <row r="40" spans="1:11" ht="13.5" customHeight="1">
      <c r="A40" s="151">
        <v>31</v>
      </c>
      <c r="B40" s="154" t="s">
        <v>171</v>
      </c>
      <c r="C40" s="124"/>
      <c r="D40" s="124"/>
      <c r="E40" s="153">
        <f>IF(C40="","",C40/$C$9*100)</f>
      </c>
      <c r="F40" s="473"/>
      <c r="G40" s="151">
        <v>6</v>
      </c>
      <c r="H40" s="154" t="s">
        <v>107</v>
      </c>
      <c r="I40" s="124"/>
      <c r="J40" s="124"/>
      <c r="K40" s="135"/>
    </row>
    <row r="41" spans="1:11" ht="13.5" customHeight="1" thickBot="1">
      <c r="A41" s="157">
        <v>32</v>
      </c>
      <c r="B41" s="158" t="s">
        <v>279</v>
      </c>
      <c r="C41" s="124"/>
      <c r="D41" s="124"/>
      <c r="E41" s="159">
        <f>IF(C41="","",C41/$C$9*100)</f>
      </c>
      <c r="F41" s="473"/>
      <c r="G41" s="157">
        <v>7</v>
      </c>
      <c r="H41" s="158" t="s">
        <v>108</v>
      </c>
      <c r="I41" s="124"/>
      <c r="J41" s="124"/>
      <c r="K41" s="159"/>
    </row>
    <row r="42" spans="1:11" ht="18" customHeight="1" thickTop="1">
      <c r="A42" s="486" t="s">
        <v>285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</row>
    <row r="43" spans="1:11" ht="18" customHeight="1">
      <c r="A43" s="484" t="s">
        <v>286</v>
      </c>
      <c r="B43" s="485"/>
      <c r="C43" s="485"/>
      <c r="D43" s="485"/>
      <c r="E43" s="485"/>
      <c r="F43" s="485"/>
      <c r="G43" s="485"/>
      <c r="H43" s="481" t="s">
        <v>419</v>
      </c>
      <c r="I43" s="482"/>
      <c r="J43" s="482"/>
      <c r="K43" s="482"/>
    </row>
    <row r="44" spans="1:11" ht="20.25" customHeight="1">
      <c r="A44" s="485"/>
      <c r="B44" s="485"/>
      <c r="C44" s="485"/>
      <c r="D44" s="485"/>
      <c r="E44" s="485"/>
      <c r="F44" s="485"/>
      <c r="G44" s="485"/>
      <c r="H44" s="337" t="s">
        <v>438</v>
      </c>
      <c r="I44" s="339"/>
      <c r="J44" s="339"/>
      <c r="K44" s="339"/>
    </row>
    <row r="45" spans="1:11" ht="18.75">
      <c r="A45" s="483" t="s">
        <v>109</v>
      </c>
      <c r="B45" s="479"/>
      <c r="C45" s="42"/>
      <c r="D45" s="42"/>
      <c r="E45" s="44"/>
      <c r="F45" s="42"/>
      <c r="G45" s="41"/>
      <c r="H45" s="480"/>
      <c r="I45" s="480"/>
      <c r="J45" s="480"/>
      <c r="K45" s="480"/>
    </row>
    <row r="46" spans="1:11" ht="18.75">
      <c r="A46" s="41"/>
      <c r="B46" s="42"/>
      <c r="C46" s="42"/>
      <c r="D46" s="42"/>
      <c r="E46" s="44"/>
      <c r="F46" s="42"/>
      <c r="G46" s="41"/>
      <c r="H46" s="280"/>
      <c r="I46" s="280"/>
      <c r="J46" s="280"/>
      <c r="K46" s="280"/>
    </row>
    <row r="47" spans="1:11" ht="18.75">
      <c r="A47" s="41"/>
      <c r="B47" s="42"/>
      <c r="C47" s="42"/>
      <c r="D47" s="42"/>
      <c r="E47" s="44"/>
      <c r="F47" s="42"/>
      <c r="G47" s="41"/>
      <c r="H47" s="280"/>
      <c r="I47" s="280"/>
      <c r="J47" s="280"/>
      <c r="K47" s="280"/>
    </row>
    <row r="48" spans="1:11" ht="18.75">
      <c r="A48" s="41"/>
      <c r="B48" s="42"/>
      <c r="C48" s="42"/>
      <c r="D48" s="42"/>
      <c r="E48" s="44"/>
      <c r="F48" s="42"/>
      <c r="G48" s="41"/>
      <c r="H48" s="280"/>
      <c r="I48" s="280"/>
      <c r="J48" s="280"/>
      <c r="K48" s="280"/>
    </row>
    <row r="49" spans="1:11" ht="11.25" customHeight="1">
      <c r="A49" s="41"/>
      <c r="B49" s="42"/>
      <c r="C49" s="42"/>
      <c r="D49" s="42"/>
      <c r="E49" s="44"/>
      <c r="F49" s="42"/>
      <c r="G49" s="41"/>
      <c r="H49" s="280"/>
      <c r="I49" s="280"/>
      <c r="J49" s="280"/>
      <c r="K49" s="280"/>
    </row>
    <row r="50" spans="1:11" ht="15.75" customHeight="1">
      <c r="A50" s="41"/>
      <c r="B50" s="42"/>
      <c r="C50" s="42"/>
      <c r="D50" s="42"/>
      <c r="E50" s="44"/>
      <c r="F50" s="42"/>
      <c r="G50" s="41"/>
      <c r="H50" s="280"/>
      <c r="I50" s="280"/>
      <c r="J50" s="280"/>
      <c r="K50" s="280"/>
    </row>
    <row r="51" spans="1:11" ht="18.75">
      <c r="A51" s="479"/>
      <c r="B51" s="479"/>
      <c r="C51" s="42"/>
      <c r="D51" s="42"/>
      <c r="E51" s="44"/>
      <c r="F51" s="42"/>
      <c r="G51" s="41"/>
      <c r="H51" s="280"/>
      <c r="I51" s="280"/>
      <c r="J51" s="280"/>
      <c r="K51" s="280"/>
    </row>
    <row r="52" spans="3:11" ht="18.75">
      <c r="C52" s="42"/>
      <c r="D52" s="42"/>
      <c r="E52" s="44"/>
      <c r="F52" s="42"/>
      <c r="G52" s="41"/>
      <c r="H52" s="385"/>
      <c r="I52" s="385"/>
      <c r="J52" s="385"/>
      <c r="K52" s="385"/>
    </row>
    <row r="53" ht="15" hidden="1"/>
  </sheetData>
  <sheetProtection/>
  <mergeCells count="25">
    <mergeCell ref="A1:C1"/>
    <mergeCell ref="A51:B51"/>
    <mergeCell ref="H52:K52"/>
    <mergeCell ref="H45:K45"/>
    <mergeCell ref="H43:K43"/>
    <mergeCell ref="A45:B45"/>
    <mergeCell ref="A43:G44"/>
    <mergeCell ref="A42:K42"/>
    <mergeCell ref="I5:K5"/>
    <mergeCell ref="A3:C3"/>
    <mergeCell ref="G6:G7"/>
    <mergeCell ref="H6:H7"/>
    <mergeCell ref="I6:J6"/>
    <mergeCell ref="K6:K7"/>
    <mergeCell ref="A6:A7"/>
    <mergeCell ref="D1:H1"/>
    <mergeCell ref="D2:H2"/>
    <mergeCell ref="D3:H3"/>
    <mergeCell ref="I1:K1"/>
    <mergeCell ref="B6:B7"/>
    <mergeCell ref="C6:D6"/>
    <mergeCell ref="E6:E7"/>
    <mergeCell ref="A2:C2"/>
    <mergeCell ref="F6:F41"/>
    <mergeCell ref="I3:K3"/>
  </mergeCells>
  <printOptions/>
  <pageMargins left="0.5118110236220472" right="0.2362204724409449" top="0.31496062992125984" bottom="0.2362204724409449" header="0.2362204724409449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="90" zoomScaleNormal="90" zoomScalePageLayoutView="0" workbookViewId="0" topLeftCell="A19">
      <selection activeCell="B36" sqref="B36"/>
    </sheetView>
  </sheetViews>
  <sheetFormatPr defaultColWidth="8.66015625" defaultRowHeight="18"/>
  <cols>
    <col min="1" max="1" width="30.41015625" style="0" customWidth="1"/>
    <col min="2" max="2" width="7.08203125" style="0" customWidth="1"/>
    <col min="3" max="3" width="5.66015625" style="0" customWidth="1"/>
    <col min="4" max="4" width="5.33203125" style="0" customWidth="1"/>
    <col min="5" max="5" width="6.33203125" style="0" customWidth="1"/>
    <col min="6" max="6" width="5.33203125" style="0" customWidth="1"/>
    <col min="7" max="7" width="7.16015625" style="0" customWidth="1"/>
    <col min="8" max="12" width="2.75" style="20" customWidth="1"/>
    <col min="13" max="15" width="2.75" style="51" customWidth="1"/>
  </cols>
  <sheetData>
    <row r="1" spans="1:9" ht="50.25" customHeight="1">
      <c r="A1" s="491" t="s">
        <v>442</v>
      </c>
      <c r="B1" s="492"/>
      <c r="C1" s="492"/>
      <c r="D1" s="492"/>
      <c r="E1" s="492"/>
      <c r="F1" s="492"/>
      <c r="G1" s="492"/>
      <c r="H1" s="118"/>
      <c r="I1" s="118"/>
    </row>
    <row r="2" spans="1:9" ht="18">
      <c r="A2" s="493" t="s">
        <v>450</v>
      </c>
      <c r="B2" s="494"/>
      <c r="C2" s="494"/>
      <c r="D2" s="494"/>
      <c r="E2" s="494"/>
      <c r="F2" s="494"/>
      <c r="G2" s="494"/>
      <c r="H2" s="118"/>
      <c r="I2" s="118"/>
    </row>
    <row r="3" spans="1:9" ht="18">
      <c r="A3" s="493" t="s">
        <v>380</v>
      </c>
      <c r="B3" s="494"/>
      <c r="C3" s="494"/>
      <c r="D3" s="494"/>
      <c r="E3" s="494"/>
      <c r="F3" s="494"/>
      <c r="G3" s="494"/>
      <c r="H3" s="118"/>
      <c r="I3" s="118"/>
    </row>
    <row r="4" spans="1:9" ht="21" customHeight="1" thickBot="1">
      <c r="A4" s="173"/>
      <c r="B4" s="87"/>
      <c r="C4" s="87"/>
      <c r="D4" s="87"/>
      <c r="E4" s="87"/>
      <c r="F4" s="495" t="s">
        <v>71</v>
      </c>
      <c r="G4" s="496"/>
      <c r="H4" s="118"/>
      <c r="I4" s="118"/>
    </row>
    <row r="5" spans="1:9" ht="33" customHeight="1" thickTop="1">
      <c r="A5" s="443" t="s">
        <v>72</v>
      </c>
      <c r="B5" s="426" t="s">
        <v>73</v>
      </c>
      <c r="C5" s="501"/>
      <c r="D5" s="460"/>
      <c r="E5" s="426" t="s">
        <v>82</v>
      </c>
      <c r="F5" s="460"/>
      <c r="G5" s="429" t="s">
        <v>74</v>
      </c>
      <c r="H5" s="118"/>
      <c r="I5" s="118"/>
    </row>
    <row r="6" spans="1:9" ht="17.25" customHeight="1">
      <c r="A6" s="439"/>
      <c r="B6" s="489" t="s">
        <v>237</v>
      </c>
      <c r="C6" s="497" t="s">
        <v>216</v>
      </c>
      <c r="D6" s="498"/>
      <c r="E6" s="489" t="s">
        <v>75</v>
      </c>
      <c r="F6" s="489" t="s">
        <v>76</v>
      </c>
      <c r="G6" s="499"/>
      <c r="H6" s="118"/>
      <c r="I6" s="118"/>
    </row>
    <row r="7" spans="1:15" s="24" customFormat="1" ht="33.75" customHeight="1">
      <c r="A7" s="452"/>
      <c r="B7" s="490"/>
      <c r="C7" s="174" t="s">
        <v>77</v>
      </c>
      <c r="D7" s="174" t="s">
        <v>78</v>
      </c>
      <c r="E7" s="490"/>
      <c r="F7" s="490"/>
      <c r="G7" s="500"/>
      <c r="H7" s="177"/>
      <c r="I7" s="177"/>
      <c r="J7" s="52"/>
      <c r="K7" s="52"/>
      <c r="L7" s="52"/>
      <c r="M7" s="53"/>
      <c r="N7" s="53"/>
      <c r="O7" s="53"/>
    </row>
    <row r="8" spans="1:15" s="24" customFormat="1" ht="13.5" customHeight="1" thickBot="1">
      <c r="A8" s="178">
        <v>1</v>
      </c>
      <c r="B8" s="179" t="s">
        <v>106</v>
      </c>
      <c r="C8" s="180">
        <v>3</v>
      </c>
      <c r="D8" s="180">
        <v>4</v>
      </c>
      <c r="E8" s="179">
        <v>5</v>
      </c>
      <c r="F8" s="179">
        <v>6</v>
      </c>
      <c r="G8" s="181">
        <v>7</v>
      </c>
      <c r="H8" s="177"/>
      <c r="I8" s="177"/>
      <c r="J8" s="52"/>
      <c r="K8" s="52"/>
      <c r="L8" s="52"/>
      <c r="M8" s="53"/>
      <c r="N8" s="53"/>
      <c r="O8" s="53"/>
    </row>
    <row r="9" spans="1:15" s="25" customFormat="1" ht="18" customHeight="1" thickTop="1">
      <c r="A9" s="187" t="s">
        <v>79</v>
      </c>
      <c r="B9" s="195">
        <f>C9+D9</f>
        <v>0</v>
      </c>
      <c r="C9" s="124"/>
      <c r="D9" s="124"/>
      <c r="E9" s="124"/>
      <c r="F9" s="124"/>
      <c r="G9" s="298"/>
      <c r="H9" s="182" t="e">
        <f>IF(SUM(B9:B11)&lt;&gt;#REF!,"L","")</f>
        <v>#REF!</v>
      </c>
      <c r="I9" s="182"/>
      <c r="J9" s="54"/>
      <c r="K9" s="54"/>
      <c r="L9" s="54"/>
      <c r="M9" s="54"/>
      <c r="N9" s="54"/>
      <c r="O9" s="54"/>
    </row>
    <row r="10" spans="1:15" s="25" customFormat="1" ht="18" customHeight="1">
      <c r="A10" s="186" t="s">
        <v>80</v>
      </c>
      <c r="B10" s="126">
        <f>C10+D10</f>
        <v>0</v>
      </c>
      <c r="C10" s="124"/>
      <c r="D10" s="124"/>
      <c r="E10" s="124"/>
      <c r="F10" s="124"/>
      <c r="G10" s="298"/>
      <c r="H10" s="182"/>
      <c r="I10" s="182"/>
      <c r="J10" s="54"/>
      <c r="K10" s="54"/>
      <c r="L10" s="54"/>
      <c r="M10" s="54"/>
      <c r="N10" s="54"/>
      <c r="O10" s="54"/>
    </row>
    <row r="11" spans="1:15" s="25" customFormat="1" ht="18" customHeight="1">
      <c r="A11" s="186" t="s">
        <v>81</v>
      </c>
      <c r="B11" s="126">
        <f aca="true" t="shared" si="0" ref="B11:B32">C11+D11</f>
        <v>0</v>
      </c>
      <c r="C11" s="124"/>
      <c r="D11" s="124"/>
      <c r="E11" s="124"/>
      <c r="F11" s="124"/>
      <c r="G11" s="298"/>
      <c r="H11" s="182"/>
      <c r="I11" s="182"/>
      <c r="J11" s="54"/>
      <c r="K11" s="54"/>
      <c r="L11" s="54"/>
      <c r="M11" s="54"/>
      <c r="N11" s="54"/>
      <c r="O11" s="54"/>
    </row>
    <row r="12" spans="1:15" s="25" customFormat="1" ht="18" customHeight="1">
      <c r="A12" s="186" t="s">
        <v>83</v>
      </c>
      <c r="B12" s="126">
        <f t="shared" si="0"/>
        <v>0</v>
      </c>
      <c r="C12" s="124"/>
      <c r="D12" s="124"/>
      <c r="E12" s="124"/>
      <c r="F12" s="124"/>
      <c r="G12" s="298"/>
      <c r="H12" s="182"/>
      <c r="I12" s="182"/>
      <c r="J12" s="54"/>
      <c r="K12" s="54"/>
      <c r="L12" s="54"/>
      <c r="M12" s="54"/>
      <c r="N12" s="54"/>
      <c r="O12" s="54"/>
    </row>
    <row r="13" spans="1:15" s="25" customFormat="1" ht="18" customHeight="1">
      <c r="A13" s="191" t="s">
        <v>84</v>
      </c>
      <c r="B13" s="126">
        <f t="shared" si="0"/>
        <v>0</v>
      </c>
      <c r="C13" s="124"/>
      <c r="D13" s="124"/>
      <c r="E13" s="124"/>
      <c r="F13" s="124"/>
      <c r="G13" s="298"/>
      <c r="H13" s="182"/>
      <c r="I13" s="182"/>
      <c r="J13" s="54"/>
      <c r="K13" s="54"/>
      <c r="L13" s="54"/>
      <c r="M13" s="54"/>
      <c r="N13" s="54"/>
      <c r="O13" s="54"/>
    </row>
    <row r="14" spans="1:15" s="25" customFormat="1" ht="18" customHeight="1">
      <c r="A14" s="186" t="s">
        <v>85</v>
      </c>
      <c r="B14" s="126">
        <f t="shared" si="0"/>
        <v>0</v>
      </c>
      <c r="C14" s="190">
        <f>C15+C16</f>
        <v>0</v>
      </c>
      <c r="D14" s="190">
        <f>D15+D16</f>
        <v>0</v>
      </c>
      <c r="E14" s="190">
        <f>E15+E16</f>
        <v>0</v>
      </c>
      <c r="F14" s="190">
        <f>F15+F16</f>
        <v>0</v>
      </c>
      <c r="G14" s="299">
        <f>G15+G16</f>
        <v>0</v>
      </c>
      <c r="H14" s="182"/>
      <c r="I14" s="182">
        <f>IF(D14&lt;&gt;D15+D16,"L","")</f>
      </c>
      <c r="J14" s="182">
        <f>IF(E14&lt;&gt;E15+E16,"L","")</f>
      </c>
      <c r="K14" s="182">
        <f>IF(F14&lt;&gt;F15+F16,"L","")</f>
      </c>
      <c r="L14" s="182">
        <f>IF(G14&lt;&gt;G15+G16,"L","")</f>
      </c>
      <c r="M14" s="54"/>
      <c r="N14" s="54"/>
      <c r="O14" s="54"/>
    </row>
    <row r="15" spans="1:15" s="25" customFormat="1" ht="18" customHeight="1">
      <c r="A15" s="188" t="s">
        <v>86</v>
      </c>
      <c r="B15" s="126">
        <f t="shared" si="0"/>
        <v>0</v>
      </c>
      <c r="C15" s="124"/>
      <c r="D15" s="124"/>
      <c r="E15" s="124"/>
      <c r="F15" s="124"/>
      <c r="G15" s="298"/>
      <c r="H15" s="182"/>
      <c r="I15" s="182"/>
      <c r="J15" s="54"/>
      <c r="K15" s="54"/>
      <c r="L15" s="54"/>
      <c r="M15" s="54"/>
      <c r="N15" s="54"/>
      <c r="O15" s="54"/>
    </row>
    <row r="16" spans="1:15" s="25" customFormat="1" ht="18" customHeight="1">
      <c r="A16" s="188" t="s">
        <v>87</v>
      </c>
      <c r="B16" s="126">
        <f t="shared" si="0"/>
        <v>0</v>
      </c>
      <c r="C16" s="124"/>
      <c r="D16" s="124"/>
      <c r="E16" s="124"/>
      <c r="F16" s="124"/>
      <c r="G16" s="298"/>
      <c r="H16" s="182"/>
      <c r="I16" s="182"/>
      <c r="J16" s="54"/>
      <c r="K16" s="54"/>
      <c r="L16" s="54"/>
      <c r="M16" s="54"/>
      <c r="N16" s="54"/>
      <c r="O16" s="54"/>
    </row>
    <row r="17" spans="1:15" s="25" customFormat="1" ht="18" customHeight="1">
      <c r="A17" s="186" t="s">
        <v>88</v>
      </c>
      <c r="B17" s="126">
        <f t="shared" si="0"/>
        <v>0</v>
      </c>
      <c r="C17" s="124"/>
      <c r="D17" s="124"/>
      <c r="E17" s="124"/>
      <c r="F17" s="124"/>
      <c r="G17" s="298"/>
      <c r="H17" s="182"/>
      <c r="I17" s="182"/>
      <c r="J17" s="54"/>
      <c r="K17" s="54"/>
      <c r="L17" s="54"/>
      <c r="M17" s="54"/>
      <c r="N17" s="54"/>
      <c r="O17" s="54"/>
    </row>
    <row r="18" spans="1:15" s="25" customFormat="1" ht="18" customHeight="1">
      <c r="A18" s="186" t="s">
        <v>89</v>
      </c>
      <c r="B18" s="126">
        <f t="shared" si="0"/>
        <v>0</v>
      </c>
      <c r="C18" s="124"/>
      <c r="D18" s="124"/>
      <c r="E18" s="124"/>
      <c r="F18" s="124"/>
      <c r="G18" s="298"/>
      <c r="H18" s="182"/>
      <c r="I18" s="182"/>
      <c r="J18" s="54"/>
      <c r="K18" s="54"/>
      <c r="L18" s="54"/>
      <c r="M18" s="54"/>
      <c r="N18" s="54"/>
      <c r="O18" s="54"/>
    </row>
    <row r="19" spans="1:15" s="25" customFormat="1" ht="18" customHeight="1">
      <c r="A19" s="186" t="s">
        <v>90</v>
      </c>
      <c r="B19" s="126">
        <f t="shared" si="0"/>
        <v>0</v>
      </c>
      <c r="C19" s="190">
        <f>C20+C24+C31</f>
        <v>0</v>
      </c>
      <c r="D19" s="190">
        <f>D20+D24+D31</f>
        <v>0</v>
      </c>
      <c r="E19" s="190">
        <f>E20+E24+E31</f>
        <v>0</v>
      </c>
      <c r="F19" s="190">
        <f>F20+F24+F31</f>
        <v>0</v>
      </c>
      <c r="G19" s="299">
        <f>G20+G24+G31</f>
        <v>0</v>
      </c>
      <c r="H19" s="182"/>
      <c r="I19" s="182"/>
      <c r="J19" s="54"/>
      <c r="K19" s="54"/>
      <c r="L19" s="54"/>
      <c r="M19" s="54"/>
      <c r="N19" s="54"/>
      <c r="O19" s="54"/>
    </row>
    <row r="20" spans="1:15" s="25" customFormat="1" ht="18" customHeight="1">
      <c r="A20" s="189" t="s">
        <v>91</v>
      </c>
      <c r="B20" s="126">
        <f t="shared" si="0"/>
        <v>0</v>
      </c>
      <c r="C20" s="193">
        <f>SUM(C21:C23)</f>
        <v>0</v>
      </c>
      <c r="D20" s="193">
        <f>SUM(D21:D23)</f>
        <v>0</v>
      </c>
      <c r="E20" s="193">
        <f>SUM(E21:E23)</f>
        <v>0</v>
      </c>
      <c r="F20" s="193">
        <f>SUM(F21:F23)</f>
        <v>0</v>
      </c>
      <c r="G20" s="300">
        <f>SUM(G21:G23)</f>
        <v>0</v>
      </c>
      <c r="H20" s="182"/>
      <c r="I20" s="182"/>
      <c r="J20" s="54"/>
      <c r="K20" s="54"/>
      <c r="L20" s="54"/>
      <c r="M20" s="54"/>
      <c r="N20" s="54"/>
      <c r="O20" s="54"/>
    </row>
    <row r="21" spans="1:15" s="25" customFormat="1" ht="18" customHeight="1">
      <c r="A21" s="183" t="s">
        <v>92</v>
      </c>
      <c r="B21" s="126">
        <f t="shared" si="0"/>
        <v>0</v>
      </c>
      <c r="C21" s="124"/>
      <c r="D21" s="124"/>
      <c r="E21" s="124"/>
      <c r="F21" s="124"/>
      <c r="G21" s="298"/>
      <c r="H21" s="182"/>
      <c r="I21" s="182"/>
      <c r="J21" s="54"/>
      <c r="K21" s="54"/>
      <c r="L21" s="54"/>
      <c r="M21" s="54"/>
      <c r="N21" s="54"/>
      <c r="O21" s="54"/>
    </row>
    <row r="22" spans="1:15" s="25" customFormat="1" ht="18" customHeight="1">
      <c r="A22" s="183" t="s">
        <v>93</v>
      </c>
      <c r="B22" s="126">
        <f t="shared" si="0"/>
        <v>0</v>
      </c>
      <c r="C22" s="124"/>
      <c r="D22" s="124"/>
      <c r="E22" s="124"/>
      <c r="F22" s="124"/>
      <c r="G22" s="298"/>
      <c r="H22" s="182"/>
      <c r="I22" s="182"/>
      <c r="J22" s="54"/>
      <c r="K22" s="54"/>
      <c r="L22" s="54"/>
      <c r="M22" s="54"/>
      <c r="N22" s="54"/>
      <c r="O22" s="54"/>
    </row>
    <row r="23" spans="1:15" s="25" customFormat="1" ht="18" customHeight="1">
      <c r="A23" s="183" t="s">
        <v>94</v>
      </c>
      <c r="B23" s="126">
        <f t="shared" si="0"/>
        <v>0</v>
      </c>
      <c r="C23" s="124"/>
      <c r="D23" s="124"/>
      <c r="E23" s="124"/>
      <c r="F23" s="124"/>
      <c r="G23" s="298"/>
      <c r="H23" s="182"/>
      <c r="I23" s="182"/>
      <c r="J23" s="54"/>
      <c r="K23" s="54"/>
      <c r="L23" s="54"/>
      <c r="M23" s="54"/>
      <c r="N23" s="54"/>
      <c r="O23" s="54"/>
    </row>
    <row r="24" spans="1:15" s="25" customFormat="1" ht="18" customHeight="1">
      <c r="A24" s="188" t="s">
        <v>95</v>
      </c>
      <c r="B24" s="126">
        <f t="shared" si="0"/>
        <v>0</v>
      </c>
      <c r="C24" s="193">
        <f>SUM(C25:C29)</f>
        <v>0</v>
      </c>
      <c r="D24" s="193">
        <f>SUM(D25:D29)</f>
        <v>0</v>
      </c>
      <c r="E24" s="193">
        <f>SUM(E25:E29)</f>
        <v>0</v>
      </c>
      <c r="F24" s="193">
        <f>SUM(F25:F29)</f>
        <v>0</v>
      </c>
      <c r="G24" s="300">
        <f>SUM(G25:G29)</f>
        <v>0</v>
      </c>
      <c r="H24" s="182"/>
      <c r="I24" s="182"/>
      <c r="J24" s="54"/>
      <c r="K24" s="54"/>
      <c r="L24" s="54"/>
      <c r="M24" s="54"/>
      <c r="N24" s="54"/>
      <c r="O24" s="54"/>
    </row>
    <row r="25" spans="1:15" s="25" customFormat="1" ht="18" customHeight="1">
      <c r="A25" s="183" t="s">
        <v>96</v>
      </c>
      <c r="B25" s="126">
        <f t="shared" si="0"/>
        <v>0</v>
      </c>
      <c r="C25" s="124"/>
      <c r="D25" s="124"/>
      <c r="E25" s="124"/>
      <c r="F25" s="124"/>
      <c r="G25" s="298"/>
      <c r="H25" s="182"/>
      <c r="I25" s="182"/>
      <c r="J25" s="54"/>
      <c r="K25" s="54"/>
      <c r="L25" s="54"/>
      <c r="M25" s="54"/>
      <c r="N25" s="54"/>
      <c r="O25" s="54"/>
    </row>
    <row r="26" spans="1:15" s="25" customFormat="1" ht="18" customHeight="1">
      <c r="A26" s="183" t="s">
        <v>97</v>
      </c>
      <c r="B26" s="126">
        <f t="shared" si="0"/>
        <v>0</v>
      </c>
      <c r="C26" s="124"/>
      <c r="D26" s="124"/>
      <c r="E26" s="124"/>
      <c r="F26" s="124"/>
      <c r="G26" s="298"/>
      <c r="H26" s="182"/>
      <c r="I26" s="182"/>
      <c r="J26" s="54"/>
      <c r="K26" s="54"/>
      <c r="L26" s="54"/>
      <c r="M26" s="54"/>
      <c r="N26" s="54"/>
      <c r="O26" s="54"/>
    </row>
    <row r="27" spans="1:15" s="25" customFormat="1" ht="18" customHeight="1">
      <c r="A27" s="183" t="s">
        <v>98</v>
      </c>
      <c r="B27" s="126">
        <f t="shared" si="0"/>
        <v>0</v>
      </c>
      <c r="C27" s="124"/>
      <c r="D27" s="124"/>
      <c r="E27" s="124"/>
      <c r="F27" s="124"/>
      <c r="G27" s="298"/>
      <c r="H27" s="182"/>
      <c r="I27" s="182"/>
      <c r="J27" s="54"/>
      <c r="K27" s="54"/>
      <c r="L27" s="54"/>
      <c r="M27" s="54"/>
      <c r="N27" s="54"/>
      <c r="O27" s="54"/>
    </row>
    <row r="28" spans="1:15" s="25" customFormat="1" ht="18" customHeight="1">
      <c r="A28" s="183" t="s">
        <v>100</v>
      </c>
      <c r="B28" s="126">
        <f t="shared" si="0"/>
        <v>0</v>
      </c>
      <c r="C28" s="124"/>
      <c r="D28" s="124"/>
      <c r="E28" s="124"/>
      <c r="F28" s="124"/>
      <c r="G28" s="298"/>
      <c r="H28" s="182"/>
      <c r="I28" s="182"/>
      <c r="J28" s="54"/>
      <c r="K28" s="54"/>
      <c r="L28" s="54"/>
      <c r="M28" s="54"/>
      <c r="N28" s="54"/>
      <c r="O28" s="54"/>
    </row>
    <row r="29" spans="1:15" s="25" customFormat="1" ht="18" customHeight="1">
      <c r="A29" s="183" t="s">
        <v>99</v>
      </c>
      <c r="B29" s="126">
        <f t="shared" si="0"/>
        <v>0</v>
      </c>
      <c r="C29" s="124"/>
      <c r="D29" s="124"/>
      <c r="E29" s="124"/>
      <c r="F29" s="124"/>
      <c r="G29" s="298"/>
      <c r="H29" s="182"/>
      <c r="I29" s="182"/>
      <c r="J29" s="54"/>
      <c r="K29" s="54"/>
      <c r="L29" s="54"/>
      <c r="M29" s="54"/>
      <c r="N29" s="54"/>
      <c r="O29" s="54"/>
    </row>
    <row r="30" spans="1:15" s="25" customFormat="1" ht="18" customHeight="1">
      <c r="A30" s="175" t="s">
        <v>313</v>
      </c>
      <c r="B30" s="126">
        <f t="shared" si="0"/>
        <v>0</v>
      </c>
      <c r="C30" s="124"/>
      <c r="D30" s="124"/>
      <c r="E30" s="124"/>
      <c r="F30" s="124"/>
      <c r="G30" s="298"/>
      <c r="H30" s="182">
        <f>IF(C30&gt;C29,"L","")</f>
      </c>
      <c r="I30" s="182">
        <f>IF(D30&gt;D29,"L","")</f>
      </c>
      <c r="J30" s="182">
        <f>IF(E30&gt;E29,"L","")</f>
      </c>
      <c r="K30" s="182">
        <f>IF(F30&gt;F29,"L","")</f>
      </c>
      <c r="L30" s="182">
        <f>IF(G30&gt;G29,"L","")</f>
      </c>
      <c r="M30" s="54"/>
      <c r="N30" s="54"/>
      <c r="O30" s="54"/>
    </row>
    <row r="31" spans="1:15" s="25" customFormat="1" ht="18" customHeight="1">
      <c r="A31" s="188" t="s">
        <v>101</v>
      </c>
      <c r="B31" s="126">
        <f t="shared" si="0"/>
        <v>0</v>
      </c>
      <c r="C31" s="124"/>
      <c r="D31" s="124"/>
      <c r="E31" s="124"/>
      <c r="F31" s="124"/>
      <c r="G31" s="298"/>
      <c r="H31" s="182"/>
      <c r="I31" s="182"/>
      <c r="J31" s="54"/>
      <c r="K31" s="54"/>
      <c r="L31" s="54"/>
      <c r="M31" s="54"/>
      <c r="N31" s="54"/>
      <c r="O31" s="54"/>
    </row>
    <row r="32" spans="1:15" s="25" customFormat="1" ht="18" customHeight="1">
      <c r="A32" s="186" t="s">
        <v>102</v>
      </c>
      <c r="B32" s="126">
        <f t="shared" si="0"/>
        <v>0</v>
      </c>
      <c r="C32" s="124"/>
      <c r="D32" s="124"/>
      <c r="E32" s="124"/>
      <c r="F32" s="124"/>
      <c r="G32" s="298"/>
      <c r="H32" s="182"/>
      <c r="I32" s="182"/>
      <c r="J32" s="54"/>
      <c r="K32" s="54"/>
      <c r="L32" s="54"/>
      <c r="M32" s="54"/>
      <c r="N32" s="54"/>
      <c r="O32" s="54"/>
    </row>
    <row r="33" spans="1:15" s="25" customFormat="1" ht="18" customHeight="1">
      <c r="A33" s="186" t="s">
        <v>103</v>
      </c>
      <c r="B33" s="126">
        <f>C33+D33</f>
        <v>0</v>
      </c>
      <c r="C33" s="124"/>
      <c r="D33" s="124"/>
      <c r="E33" s="124"/>
      <c r="F33" s="124"/>
      <c r="G33" s="298"/>
      <c r="H33" s="182"/>
      <c r="I33" s="182"/>
      <c r="J33" s="54"/>
      <c r="K33" s="54"/>
      <c r="L33" s="54"/>
      <c r="M33" s="54"/>
      <c r="N33" s="54"/>
      <c r="O33" s="54"/>
    </row>
    <row r="34" spans="1:15" s="25" customFormat="1" ht="18" customHeight="1" thickBot="1">
      <c r="A34" s="184" t="s">
        <v>104</v>
      </c>
      <c r="B34" s="185">
        <f aca="true" t="shared" si="1" ref="B34:G34">B9+B10+B11+B12+B13+B14+B17+B18+B19+B32+B33</f>
        <v>0</v>
      </c>
      <c r="C34" s="185">
        <f t="shared" si="1"/>
        <v>0</v>
      </c>
      <c r="D34" s="185">
        <f t="shared" si="1"/>
        <v>0</v>
      </c>
      <c r="E34" s="185">
        <f t="shared" si="1"/>
        <v>0</v>
      </c>
      <c r="F34" s="185">
        <f t="shared" si="1"/>
        <v>0</v>
      </c>
      <c r="G34" s="301">
        <f t="shared" si="1"/>
        <v>0</v>
      </c>
      <c r="H34" s="182" t="e">
        <f>IF(G34&lt;&gt;#REF!,"L","")</f>
        <v>#REF!</v>
      </c>
      <c r="I34" s="182" t="e">
        <f>IF(B34&lt;&gt;#REF!,"L","")</f>
        <v>#REF!</v>
      </c>
      <c r="J34" s="54"/>
      <c r="K34" s="54"/>
      <c r="L34" s="54"/>
      <c r="M34" s="54"/>
      <c r="N34" s="54"/>
      <c r="O34" s="54"/>
    </row>
    <row r="35" spans="1:15" s="25" customFormat="1" ht="18.75" customHeight="1" thickTop="1">
      <c r="A35" s="194" t="s">
        <v>105</v>
      </c>
      <c r="B35" s="503" t="s">
        <v>418</v>
      </c>
      <c r="C35" s="504"/>
      <c r="D35" s="504"/>
      <c r="E35" s="504"/>
      <c r="F35" s="504"/>
      <c r="G35" s="504"/>
      <c r="H35" s="182"/>
      <c r="I35" s="182"/>
      <c r="J35" s="54"/>
      <c r="K35" s="54"/>
      <c r="L35" s="54"/>
      <c r="M35" s="54"/>
      <c r="N35" s="54"/>
      <c r="O35" s="54"/>
    </row>
    <row r="36" spans="1:9" ht="18.75">
      <c r="A36" s="176" t="s">
        <v>109</v>
      </c>
      <c r="B36" s="340" t="s">
        <v>438</v>
      </c>
      <c r="C36" s="341"/>
      <c r="D36" s="341"/>
      <c r="E36" s="341"/>
      <c r="F36" s="341"/>
      <c r="G36" s="341"/>
      <c r="H36" s="118"/>
      <c r="I36" s="118"/>
    </row>
    <row r="37" spans="1:7" ht="18.75">
      <c r="A37" s="280"/>
      <c r="B37" s="502"/>
      <c r="C37" s="502"/>
      <c r="D37" s="502"/>
      <c r="E37" s="502"/>
      <c r="F37" s="502"/>
      <c r="G37" s="502"/>
    </row>
    <row r="38" spans="1:7" ht="15" customHeight="1">
      <c r="A38" s="280"/>
      <c r="B38" s="283"/>
      <c r="C38" s="283"/>
      <c r="D38" s="283"/>
      <c r="E38" s="283"/>
      <c r="F38" s="283"/>
      <c r="G38" s="283"/>
    </row>
    <row r="39" spans="1:7" ht="18.75">
      <c r="A39" s="280"/>
      <c r="B39" s="280"/>
      <c r="C39" s="280"/>
      <c r="D39" s="280"/>
      <c r="E39" s="280"/>
      <c r="F39" s="280"/>
      <c r="G39" s="280"/>
    </row>
    <row r="40" spans="1:7" ht="18.75">
      <c r="A40" s="280"/>
      <c r="B40" s="280"/>
      <c r="C40" s="280"/>
      <c r="D40" s="280"/>
      <c r="E40" s="280"/>
      <c r="F40" s="280"/>
      <c r="G40" s="280"/>
    </row>
    <row r="41" spans="1:7" ht="18.75">
      <c r="A41" s="280"/>
      <c r="B41" s="280"/>
      <c r="C41" s="280"/>
      <c r="D41" s="280"/>
      <c r="E41" s="280"/>
      <c r="F41" s="280"/>
      <c r="G41" s="280"/>
    </row>
    <row r="42" spans="1:7" ht="18.75">
      <c r="A42" s="280"/>
      <c r="B42" s="280"/>
      <c r="C42" s="280"/>
      <c r="D42" s="280"/>
      <c r="E42" s="280"/>
      <c r="F42" s="280"/>
      <c r="G42" s="280"/>
    </row>
    <row r="43" spans="1:7" ht="18.75">
      <c r="A43" s="280"/>
      <c r="B43" s="280"/>
      <c r="C43" s="280"/>
      <c r="D43" s="280"/>
      <c r="E43" s="280"/>
      <c r="F43" s="280"/>
      <c r="G43" s="280"/>
    </row>
    <row r="44" spans="1:7" ht="18.75">
      <c r="A44" s="281"/>
      <c r="B44" s="385"/>
      <c r="C44" s="385"/>
      <c r="D44" s="385"/>
      <c r="E44" s="385"/>
      <c r="F44" s="385"/>
      <c r="G44" s="385"/>
    </row>
    <row r="45" spans="1:7" ht="18">
      <c r="A45" s="9"/>
      <c r="B45" s="9"/>
      <c r="C45" s="9"/>
      <c r="D45" s="9"/>
      <c r="E45" s="9"/>
      <c r="F45" s="9"/>
      <c r="G45" s="9"/>
    </row>
  </sheetData>
  <sheetProtection/>
  <mergeCells count="15">
    <mergeCell ref="E6:E7"/>
    <mergeCell ref="B5:D5"/>
    <mergeCell ref="B37:G37"/>
    <mergeCell ref="B44:G44"/>
    <mergeCell ref="B35:G35"/>
    <mergeCell ref="A5:A7"/>
    <mergeCell ref="E5:F5"/>
    <mergeCell ref="F6:F7"/>
    <mergeCell ref="A1:G1"/>
    <mergeCell ref="A2:G2"/>
    <mergeCell ref="A3:G3"/>
    <mergeCell ref="F4:G4"/>
    <mergeCell ref="C6:D6"/>
    <mergeCell ref="B6:B7"/>
    <mergeCell ref="G5:G7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0">
      <selection activeCell="B13" sqref="B13"/>
    </sheetView>
  </sheetViews>
  <sheetFormatPr defaultColWidth="8.66015625" defaultRowHeight="18"/>
  <cols>
    <col min="1" max="1" width="3.33203125" style="0" customWidth="1"/>
    <col min="2" max="2" width="15.75" style="0" customWidth="1"/>
    <col min="3" max="3" width="5.16015625" style="0" customWidth="1"/>
    <col min="4" max="6" width="3.16015625" style="0" customWidth="1"/>
    <col min="7" max="7" width="3.83203125" style="0" customWidth="1"/>
    <col min="8" max="9" width="3.16015625" style="0" customWidth="1"/>
    <col min="10" max="10" width="2.91015625" style="0" customWidth="1"/>
    <col min="11" max="13" width="2.83203125" style="0" customWidth="1"/>
    <col min="14" max="15" width="2.91015625" style="0" customWidth="1"/>
    <col min="16" max="16" width="3.66015625" style="0" customWidth="1"/>
    <col min="17" max="17" width="3.75" style="0" customWidth="1"/>
    <col min="18" max="18" width="3.91015625" style="0" customWidth="1"/>
    <col min="19" max="19" width="3.33203125" style="0" customWidth="1"/>
    <col min="20" max="20" width="2.83203125" style="0" customWidth="1"/>
    <col min="21" max="21" width="2.91015625" style="0" customWidth="1"/>
    <col min="22" max="22" width="2.83203125" style="0" customWidth="1"/>
    <col min="23" max="23" width="2.91015625" style="0" customWidth="1"/>
    <col min="24" max="24" width="2.83203125" style="0" customWidth="1"/>
    <col min="25" max="25" width="3.16015625" style="0" customWidth="1"/>
    <col min="26" max="26" width="2.66015625" style="0" customWidth="1"/>
    <col min="27" max="27" width="3" style="0" customWidth="1"/>
    <col min="28" max="28" width="3.16015625" style="0" customWidth="1"/>
    <col min="29" max="32" width="2.75" style="16" customWidth="1"/>
    <col min="33" max="33" width="2.75" style="0" customWidth="1"/>
    <col min="34" max="41" width="2.66015625" style="0" customWidth="1"/>
  </cols>
  <sheetData>
    <row r="1" spans="2:28" ht="24.75" customHeight="1">
      <c r="B1" s="336" t="s">
        <v>451</v>
      </c>
      <c r="C1" s="336"/>
      <c r="D1" s="336"/>
      <c r="E1" s="524" t="s">
        <v>47</v>
      </c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5" t="s">
        <v>70</v>
      </c>
      <c r="Y1" s="525"/>
      <c r="Z1" s="525"/>
      <c r="AA1" s="525"/>
      <c r="AB1" s="525"/>
    </row>
    <row r="2" spans="2:27" ht="18" customHeight="1">
      <c r="B2" s="379"/>
      <c r="C2" s="379"/>
      <c r="D2" s="379"/>
      <c r="E2" s="524" t="s">
        <v>48</v>
      </c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28"/>
      <c r="Y2" s="28"/>
      <c r="Z2" s="28"/>
      <c r="AA2" s="28"/>
    </row>
    <row r="3" spans="2:27" ht="16.5" customHeight="1">
      <c r="B3" s="409" t="s">
        <v>202</v>
      </c>
      <c r="C3" s="409"/>
      <c r="D3" s="409"/>
      <c r="E3" s="526" t="s">
        <v>377</v>
      </c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28"/>
      <c r="Y3" s="28"/>
      <c r="Z3" s="28"/>
      <c r="AA3" s="28"/>
    </row>
    <row r="4" spans="2:28" ht="18.75" customHeight="1" thickBot="1">
      <c r="B4" s="512" t="s">
        <v>295</v>
      </c>
      <c r="C4" s="512"/>
      <c r="D4" s="512"/>
      <c r="Y4" s="513" t="s">
        <v>236</v>
      </c>
      <c r="Z4" s="513"/>
      <c r="AA4" s="513"/>
      <c r="AB4" s="513"/>
    </row>
    <row r="5" spans="1:28" ht="18.75" customHeight="1" thickTop="1">
      <c r="A5" s="514" t="s">
        <v>321</v>
      </c>
      <c r="B5" s="516" t="s">
        <v>49</v>
      </c>
      <c r="C5" s="518" t="s">
        <v>237</v>
      </c>
      <c r="D5" s="520" t="s">
        <v>296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2"/>
    </row>
    <row r="6" spans="1:28" ht="18" customHeight="1">
      <c r="A6" s="515"/>
      <c r="B6" s="517"/>
      <c r="C6" s="519"/>
      <c r="D6" s="505" t="s">
        <v>297</v>
      </c>
      <c r="E6" s="510" t="s">
        <v>65</v>
      </c>
      <c r="F6" s="505" t="s">
        <v>66</v>
      </c>
      <c r="G6" s="505" t="s">
        <v>50</v>
      </c>
      <c r="H6" s="505" t="s">
        <v>51</v>
      </c>
      <c r="I6" s="511" t="s">
        <v>52</v>
      </c>
      <c r="J6" s="511"/>
      <c r="K6" s="511"/>
      <c r="L6" s="505" t="s">
        <v>56</v>
      </c>
      <c r="M6" s="505" t="s">
        <v>55</v>
      </c>
      <c r="N6" s="511" t="s">
        <v>58</v>
      </c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05" t="s">
        <v>57</v>
      </c>
      <c r="AB6" s="508" t="s">
        <v>343</v>
      </c>
    </row>
    <row r="7" spans="1:28" ht="17.25" customHeight="1">
      <c r="A7" s="515"/>
      <c r="B7" s="517"/>
      <c r="C7" s="519"/>
      <c r="D7" s="505"/>
      <c r="E7" s="510"/>
      <c r="F7" s="505"/>
      <c r="G7" s="505"/>
      <c r="H7" s="505"/>
      <c r="I7" s="509" t="s">
        <v>237</v>
      </c>
      <c r="J7" s="505" t="s">
        <v>53</v>
      </c>
      <c r="K7" s="510" t="s">
        <v>54</v>
      </c>
      <c r="L7" s="505"/>
      <c r="M7" s="505"/>
      <c r="N7" s="505" t="s">
        <v>237</v>
      </c>
      <c r="O7" s="505" t="s">
        <v>59</v>
      </c>
      <c r="P7" s="505"/>
      <c r="Q7" s="505"/>
      <c r="R7" s="505"/>
      <c r="S7" s="505" t="s">
        <v>317</v>
      </c>
      <c r="T7" s="505"/>
      <c r="U7" s="505"/>
      <c r="V7" s="505"/>
      <c r="W7" s="505"/>
      <c r="X7" s="505"/>
      <c r="Y7" s="505"/>
      <c r="Z7" s="505" t="s">
        <v>61</v>
      </c>
      <c r="AA7" s="505"/>
      <c r="AB7" s="508"/>
    </row>
    <row r="8" spans="1:28" ht="30.75" customHeight="1">
      <c r="A8" s="515"/>
      <c r="B8" s="517"/>
      <c r="C8" s="519"/>
      <c r="D8" s="505"/>
      <c r="E8" s="510"/>
      <c r="F8" s="505"/>
      <c r="G8" s="505"/>
      <c r="H8" s="505"/>
      <c r="I8" s="509"/>
      <c r="J8" s="505"/>
      <c r="K8" s="510"/>
      <c r="L8" s="505"/>
      <c r="M8" s="505"/>
      <c r="N8" s="505"/>
      <c r="O8" s="505" t="s">
        <v>237</v>
      </c>
      <c r="P8" s="505" t="s">
        <v>314</v>
      </c>
      <c r="Q8" s="505" t="s">
        <v>315</v>
      </c>
      <c r="R8" s="505" t="s">
        <v>316</v>
      </c>
      <c r="S8" s="505" t="s">
        <v>237</v>
      </c>
      <c r="T8" s="505" t="s">
        <v>318</v>
      </c>
      <c r="U8" s="505" t="s">
        <v>319</v>
      </c>
      <c r="V8" s="505" t="s">
        <v>62</v>
      </c>
      <c r="W8" s="505" t="s">
        <v>63</v>
      </c>
      <c r="X8" s="505" t="s">
        <v>320</v>
      </c>
      <c r="Y8" s="505"/>
      <c r="Z8" s="505"/>
      <c r="AA8" s="505"/>
      <c r="AB8" s="508"/>
    </row>
    <row r="9" spans="1:28" ht="51" customHeight="1">
      <c r="A9" s="515"/>
      <c r="B9" s="517"/>
      <c r="C9" s="519"/>
      <c r="D9" s="509"/>
      <c r="E9" s="523"/>
      <c r="F9" s="505"/>
      <c r="G9" s="509"/>
      <c r="H9" s="509"/>
      <c r="I9" s="509"/>
      <c r="J9" s="505"/>
      <c r="K9" s="510"/>
      <c r="L9" s="509"/>
      <c r="M9" s="509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89" t="s">
        <v>237</v>
      </c>
      <c r="Y9" s="358" t="s">
        <v>64</v>
      </c>
      <c r="Z9" s="505"/>
      <c r="AA9" s="505"/>
      <c r="AB9" s="508"/>
    </row>
    <row r="10" spans="1:28" ht="18" customHeight="1" thickBot="1">
      <c r="A10" s="269">
        <v>1</v>
      </c>
      <c r="B10" s="270">
        <v>2</v>
      </c>
      <c r="C10" s="200" t="s">
        <v>322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/>
      <c r="K10" s="45"/>
      <c r="L10" s="45">
        <v>10</v>
      </c>
      <c r="M10" s="45">
        <v>11</v>
      </c>
      <c r="N10" s="45">
        <v>12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>
        <v>13</v>
      </c>
      <c r="AB10" s="271">
        <v>14</v>
      </c>
    </row>
    <row r="11" spans="1:30" ht="18.75" customHeight="1" thickTop="1">
      <c r="A11" s="253" t="s">
        <v>197</v>
      </c>
      <c r="B11" s="26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 t="e">
        <f>AB12+#REF!</f>
        <v>#REF!</v>
      </c>
      <c r="AC11" s="16">
        <f>IF(C11&lt;&gt;'[1]B1'!R26,"L","")</f>
      </c>
      <c r="AD11" s="16" t="e">
        <f aca="true" t="shared" si="0" ref="AD11:AD20">IF(C11&lt;&gt;D11+E11+F11+G11+H11+I11+L11+M11+N11+AA11+AB11,"L","")</f>
        <v>#REF!</v>
      </c>
    </row>
    <row r="12" spans="1:41" ht="18" customHeight="1">
      <c r="A12" s="359" t="s">
        <v>215</v>
      </c>
      <c r="B12" s="360" t="s">
        <v>331</v>
      </c>
      <c r="C12" s="196">
        <f>C13</f>
        <v>0</v>
      </c>
      <c r="D12" s="361">
        <f>'[1]B5'!$C$9</f>
        <v>0</v>
      </c>
      <c r="E12" s="361">
        <f>'[1]B5'!$C$10</f>
        <v>0</v>
      </c>
      <c r="F12" s="361">
        <f>'[1]B5'!$C$11</f>
        <v>0</v>
      </c>
      <c r="G12" s="361">
        <f>'[1]B5'!$C$12</f>
        <v>0</v>
      </c>
      <c r="H12" s="361">
        <f>'[1]B5'!$C$13</f>
        <v>0</v>
      </c>
      <c r="I12" s="362">
        <f>'[1]B5'!$C$14</f>
        <v>0</v>
      </c>
      <c r="J12" s="361">
        <f>'[1]B5'!$C$15</f>
        <v>0</v>
      </c>
      <c r="K12" s="361">
        <f>'[1]B5'!$C$16</f>
        <v>0</v>
      </c>
      <c r="L12" s="361">
        <f>'[1]B5'!$C$17</f>
        <v>0</v>
      </c>
      <c r="M12" s="361">
        <f>'[1]B5'!$C$18</f>
        <v>0</v>
      </c>
      <c r="N12" s="361">
        <f>'[1]B5'!$C$19</f>
        <v>0</v>
      </c>
      <c r="O12" s="362">
        <f>'[1]B5'!$C$20</f>
        <v>0</v>
      </c>
      <c r="P12" s="361">
        <f>'[1]B5'!$C$21</f>
        <v>0</v>
      </c>
      <c r="Q12" s="361">
        <f>'[1]B5'!$C$22</f>
        <v>0</v>
      </c>
      <c r="R12" s="361">
        <f>'[1]B5'!$C$23</f>
        <v>0</v>
      </c>
      <c r="S12" s="362">
        <f>'[1]B5'!$C$24</f>
        <v>0</v>
      </c>
      <c r="T12" s="361">
        <f>'[1]B5'!$C$25</f>
        <v>0</v>
      </c>
      <c r="U12" s="361">
        <f>'[1]B5'!$C$26</f>
        <v>0</v>
      </c>
      <c r="V12" s="361">
        <f>'[1]B5'!$C$27</f>
        <v>0</v>
      </c>
      <c r="W12" s="361">
        <f>'[1]B5'!$C$28</f>
        <v>0</v>
      </c>
      <c r="X12" s="361">
        <f>'[1]B5'!$C$29</f>
        <v>0</v>
      </c>
      <c r="Y12" s="361">
        <f>'[1]B5'!$C$30</f>
        <v>0</v>
      </c>
      <c r="Z12" s="361">
        <f>'[1]B5'!$C$31</f>
        <v>0</v>
      </c>
      <c r="AA12" s="361">
        <f>'[1]B5'!$C$32</f>
        <v>0</v>
      </c>
      <c r="AB12" s="363">
        <f>'[1]B5'!$C$33</f>
        <v>0</v>
      </c>
      <c r="AC12" s="16">
        <f>IF(OR(D12&lt;&gt;D13,E12&lt;&gt;E13,F12&lt;&gt;F13,G12&lt;&gt;G13,H12&lt;&gt;H13,I12&lt;&gt;I13,L12&lt;&gt;L13,M12&lt;&gt;M13,N12&lt;&gt;N13,O12&lt;&gt;O13,S12&lt;&gt;S13,AA12&lt;&gt;AA13,AB12&lt;&gt;AB13),"L","")</f>
      </c>
      <c r="AD12" s="16">
        <f t="shared" si="0"/>
      </c>
      <c r="AE12" s="16">
        <f>IF(D12&lt;&gt;'[1]B5'!$C$9,"L","")</f>
      </c>
      <c r="AF12" s="16">
        <f>IF(E12&lt;&gt;'[1]B5'!$C$10,"L","")</f>
      </c>
      <c r="AG12" s="16">
        <f>IF(F12&lt;&gt;'[1]B5'!$C$11,"L","")</f>
      </c>
      <c r="AH12" s="16">
        <f>IF(G12&lt;&gt;'[1]B5'!$C$12,"L","")</f>
      </c>
      <c r="AI12" s="16">
        <f>IF(H12&lt;&gt;'[1]B5'!$C$13,"L","")</f>
      </c>
      <c r="AJ12" s="16">
        <f>IF(I12&lt;&gt;'[1]B5'!$C$14,"L","")</f>
      </c>
      <c r="AK12" s="16">
        <f>IF(L12&lt;&gt;'[1]B5'!$C$17,"L","")</f>
      </c>
      <c r="AL12" s="16">
        <f>IF(M12&lt;&gt;'[1]B5'!$C$18,"L","")</f>
      </c>
      <c r="AM12" s="16">
        <f>IF(N12&lt;&gt;'[1]B5'!$C$19,"L","")</f>
      </c>
      <c r="AN12" s="16">
        <f>IF(AA12&lt;&gt;'[1]B5'!$C$32,"L","")</f>
      </c>
      <c r="AO12" s="16">
        <f>IF(AB12&lt;&gt;'[1]B5'!$C$33,"L","")</f>
      </c>
    </row>
    <row r="13" spans="1:31" ht="18" customHeight="1">
      <c r="A13" s="364">
        <v>1</v>
      </c>
      <c r="B13" s="365" t="s">
        <v>323</v>
      </c>
      <c r="C13" s="196">
        <f>'[1]B5'!C34</f>
        <v>0</v>
      </c>
      <c r="D13" s="366">
        <f aca="true" t="shared" si="1" ref="D13:AB13">D14+D19</f>
        <v>0</v>
      </c>
      <c r="E13" s="366">
        <f t="shared" si="1"/>
        <v>0</v>
      </c>
      <c r="F13" s="366">
        <f t="shared" si="1"/>
        <v>0</v>
      </c>
      <c r="G13" s="366">
        <f t="shared" si="1"/>
        <v>0</v>
      </c>
      <c r="H13" s="366">
        <f t="shared" si="1"/>
        <v>0</v>
      </c>
      <c r="I13" s="366">
        <f t="shared" si="1"/>
        <v>0</v>
      </c>
      <c r="J13" s="366">
        <f t="shared" si="1"/>
        <v>0</v>
      </c>
      <c r="K13" s="366">
        <f t="shared" si="1"/>
        <v>0</v>
      </c>
      <c r="L13" s="366">
        <f t="shared" si="1"/>
        <v>0</v>
      </c>
      <c r="M13" s="366">
        <f t="shared" si="1"/>
        <v>0</v>
      </c>
      <c r="N13" s="366">
        <f t="shared" si="1"/>
        <v>0</v>
      </c>
      <c r="O13" s="366">
        <f t="shared" si="1"/>
        <v>0</v>
      </c>
      <c r="P13" s="366">
        <f t="shared" si="1"/>
        <v>0</v>
      </c>
      <c r="Q13" s="366">
        <f t="shared" si="1"/>
        <v>0</v>
      </c>
      <c r="R13" s="366">
        <f t="shared" si="1"/>
        <v>0</v>
      </c>
      <c r="S13" s="366">
        <f t="shared" si="1"/>
        <v>0</v>
      </c>
      <c r="T13" s="366">
        <f t="shared" si="1"/>
        <v>0</v>
      </c>
      <c r="U13" s="366">
        <f t="shared" si="1"/>
        <v>0</v>
      </c>
      <c r="V13" s="366">
        <f t="shared" si="1"/>
        <v>0</v>
      </c>
      <c r="W13" s="366">
        <f t="shared" si="1"/>
        <v>0</v>
      </c>
      <c r="X13" s="366">
        <f t="shared" si="1"/>
        <v>0</v>
      </c>
      <c r="Y13" s="366">
        <f t="shared" si="1"/>
        <v>0</v>
      </c>
      <c r="Z13" s="366">
        <f t="shared" si="1"/>
        <v>0</v>
      </c>
      <c r="AA13" s="366">
        <f t="shared" si="1"/>
        <v>0</v>
      </c>
      <c r="AB13" s="367">
        <f t="shared" si="1"/>
        <v>0</v>
      </c>
      <c r="AD13" s="16">
        <f t="shared" si="0"/>
      </c>
      <c r="AE13" s="16">
        <f>IF(OR(J13&lt;&gt;'[1]B5'!$C$15,K13&lt;&gt;'[1]B5'!$C$16,P13&lt;&gt;'[1]B5'!$C$21,Q13&lt;&gt;'[1]B5'!$C$22,R13&lt;&gt;'[1]B5'!$C$23,T13&lt;&gt;'[1]B5'!$C$25,U13&lt;&gt;'[1]B5'!$C$26,V13&lt;&gt;'[1]B5'!$C$27,W13&lt;&gt;'[1]B5'!$C$28,Y13&lt;&gt;'[1]B5'!$C$30,Z13&lt;&gt;'[1]B5'!$C$31),"L","")</f>
      </c>
    </row>
    <row r="14" spans="1:30" ht="18" customHeight="1">
      <c r="A14" s="364">
        <v>2</v>
      </c>
      <c r="B14" s="365" t="s">
        <v>324</v>
      </c>
      <c r="C14" s="196">
        <f>C15+C16+C17+C18</f>
        <v>0</v>
      </c>
      <c r="D14" s="366">
        <f>D15+D16+D17+D18</f>
        <v>0</v>
      </c>
      <c r="E14" s="366">
        <f aca="true" t="shared" si="2" ref="E14:AB14">E15+E16+E17+E18</f>
        <v>0</v>
      </c>
      <c r="F14" s="366">
        <f t="shared" si="2"/>
        <v>0</v>
      </c>
      <c r="G14" s="366">
        <f t="shared" si="2"/>
        <v>0</v>
      </c>
      <c r="H14" s="366">
        <f t="shared" si="2"/>
        <v>0</v>
      </c>
      <c r="I14" s="366">
        <f t="shared" si="2"/>
        <v>0</v>
      </c>
      <c r="J14" s="366">
        <f t="shared" si="2"/>
        <v>0</v>
      </c>
      <c r="K14" s="366">
        <f t="shared" si="2"/>
        <v>0</v>
      </c>
      <c r="L14" s="366">
        <f t="shared" si="2"/>
        <v>0</v>
      </c>
      <c r="M14" s="366">
        <f t="shared" si="2"/>
        <v>0</v>
      </c>
      <c r="N14" s="366">
        <f t="shared" si="2"/>
        <v>0</v>
      </c>
      <c r="O14" s="366">
        <f t="shared" si="2"/>
        <v>0</v>
      </c>
      <c r="P14" s="366">
        <f t="shared" si="2"/>
        <v>0</v>
      </c>
      <c r="Q14" s="366">
        <f t="shared" si="2"/>
        <v>0</v>
      </c>
      <c r="R14" s="366">
        <f t="shared" si="2"/>
        <v>0</v>
      </c>
      <c r="S14" s="366">
        <f t="shared" si="2"/>
        <v>0</v>
      </c>
      <c r="T14" s="366">
        <f t="shared" si="2"/>
        <v>0</v>
      </c>
      <c r="U14" s="366">
        <f t="shared" si="2"/>
        <v>0</v>
      </c>
      <c r="V14" s="366">
        <f t="shared" si="2"/>
        <v>0</v>
      </c>
      <c r="W14" s="366">
        <f t="shared" si="2"/>
        <v>0</v>
      </c>
      <c r="X14" s="366">
        <f t="shared" si="2"/>
        <v>0</v>
      </c>
      <c r="Y14" s="366">
        <f t="shared" si="2"/>
        <v>0</v>
      </c>
      <c r="Z14" s="366">
        <f t="shared" si="2"/>
        <v>0</v>
      </c>
      <c r="AA14" s="366">
        <f t="shared" si="2"/>
        <v>0</v>
      </c>
      <c r="AB14" s="367">
        <f t="shared" si="2"/>
        <v>0</v>
      </c>
      <c r="AC14" s="16">
        <f>IF(C13&lt;&gt;C14+C19,"L","")</f>
      </c>
      <c r="AD14" s="16">
        <f t="shared" si="0"/>
      </c>
    </row>
    <row r="15" spans="1:30" ht="18" customHeight="1">
      <c r="A15" s="368" t="s">
        <v>325</v>
      </c>
      <c r="B15" s="365" t="s">
        <v>326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D15" s="16">
        <f t="shared" si="0"/>
      </c>
    </row>
    <row r="16" spans="1:30" ht="18" customHeight="1">
      <c r="A16" s="368" t="s">
        <v>325</v>
      </c>
      <c r="B16" s="365" t="s">
        <v>328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D16" s="16">
        <f t="shared" si="0"/>
      </c>
    </row>
    <row r="17" spans="1:30" ht="18" customHeight="1">
      <c r="A17" s="368" t="s">
        <v>325</v>
      </c>
      <c r="B17" s="365" t="s">
        <v>327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D17" s="16">
        <f t="shared" si="0"/>
      </c>
    </row>
    <row r="18" spans="1:30" ht="18" customHeight="1">
      <c r="A18" s="368" t="s">
        <v>325</v>
      </c>
      <c r="B18" s="365" t="s">
        <v>329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D18" s="16">
        <f t="shared" si="0"/>
      </c>
    </row>
    <row r="19" spans="1:30" ht="18" customHeight="1">
      <c r="A19" s="364">
        <v>3</v>
      </c>
      <c r="B19" s="365" t="s">
        <v>330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D19" s="16">
        <f t="shared" si="0"/>
      </c>
    </row>
    <row r="20" spans="1:30" ht="18" customHeight="1" thickBot="1">
      <c r="A20" s="369"/>
      <c r="B20" s="370" t="s">
        <v>298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D20" s="16">
        <f t="shared" si="0"/>
      </c>
    </row>
    <row r="21" spans="1:41" s="16" customFormat="1" ht="18.75" customHeight="1" thickTop="1">
      <c r="A21"/>
      <c r="B21" s="9"/>
      <c r="C21" s="9"/>
      <c r="D21" s="9"/>
      <c r="E21" s="9"/>
      <c r="F21" s="9"/>
      <c r="G21" s="9"/>
      <c r="H21" s="9"/>
      <c r="I21" s="9"/>
      <c r="J21" s="506" t="s">
        <v>417</v>
      </c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5"/>
      <c r="AG21"/>
      <c r="AH21"/>
      <c r="AI21"/>
      <c r="AJ21"/>
      <c r="AK21"/>
      <c r="AL21"/>
      <c r="AM21"/>
      <c r="AN21"/>
      <c r="AO21"/>
    </row>
    <row r="22" spans="1:41" s="16" customFormat="1" ht="19.5" customHeight="1">
      <c r="A22"/>
      <c r="B22" s="327" t="s">
        <v>109</v>
      </c>
      <c r="C22" s="56"/>
      <c r="D22" s="56"/>
      <c r="E22" s="56"/>
      <c r="F22" s="56"/>
      <c r="G22" s="56"/>
      <c r="H22" s="56"/>
      <c r="I22" s="56"/>
      <c r="J22" s="338"/>
      <c r="K22" s="338"/>
      <c r="L22" s="338"/>
      <c r="M22" s="338"/>
      <c r="N22" s="338"/>
      <c r="O22" s="338"/>
      <c r="P22" s="338" t="s">
        <v>438</v>
      </c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55"/>
      <c r="AG22"/>
      <c r="AH22"/>
      <c r="AI22"/>
      <c r="AJ22"/>
      <c r="AK22"/>
      <c r="AL22"/>
      <c r="AM22"/>
      <c r="AN22"/>
      <c r="AO22"/>
    </row>
    <row r="23" spans="1:41" s="16" customFormat="1" ht="19.5" customHeight="1">
      <c r="A23"/>
      <c r="B23" s="281"/>
      <c r="C23" s="284"/>
      <c r="D23" s="284"/>
      <c r="E23" s="284"/>
      <c r="F23" s="284"/>
      <c r="G23" s="284"/>
      <c r="H23" s="284"/>
      <c r="I23" s="284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55"/>
      <c r="AG23"/>
      <c r="AH23"/>
      <c r="AI23"/>
      <c r="AJ23"/>
      <c r="AK23"/>
      <c r="AL23"/>
      <c r="AM23"/>
      <c r="AN23"/>
      <c r="AO23"/>
    </row>
    <row r="24" spans="1:41" s="16" customFormat="1" ht="19.5" customHeight="1">
      <c r="A24"/>
      <c r="B24" s="281"/>
      <c r="C24" s="284"/>
      <c r="D24" s="284"/>
      <c r="E24" s="284"/>
      <c r="F24" s="284"/>
      <c r="G24" s="284"/>
      <c r="H24" s="284"/>
      <c r="I24" s="284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55"/>
      <c r="AG24"/>
      <c r="AH24"/>
      <c r="AI24"/>
      <c r="AJ24"/>
      <c r="AK24"/>
      <c r="AL24"/>
      <c r="AM24"/>
      <c r="AN24"/>
      <c r="AO24"/>
    </row>
    <row r="25" spans="1:41" s="16" customFormat="1" ht="19.5" customHeight="1">
      <c r="A25"/>
      <c r="B25" s="281"/>
      <c r="C25" s="284"/>
      <c r="D25" s="284"/>
      <c r="E25" s="284"/>
      <c r="F25" s="284"/>
      <c r="G25" s="284"/>
      <c r="H25" s="284"/>
      <c r="I25" s="284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0"/>
      <c r="AC25" s="55"/>
      <c r="AG25"/>
      <c r="AH25"/>
      <c r="AI25"/>
      <c r="AJ25"/>
      <c r="AK25"/>
      <c r="AL25"/>
      <c r="AM25"/>
      <c r="AN25"/>
      <c r="AO25"/>
    </row>
    <row r="26" spans="1:41" s="16" customFormat="1" ht="12.75" customHeight="1">
      <c r="A26"/>
      <c r="B26" s="281"/>
      <c r="C26" s="284"/>
      <c r="D26" s="284"/>
      <c r="E26" s="284"/>
      <c r="F26" s="284"/>
      <c r="G26" s="284"/>
      <c r="H26" s="284"/>
      <c r="I26" s="284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0"/>
      <c r="AC26" s="55"/>
      <c r="AG26"/>
      <c r="AH26"/>
      <c r="AI26"/>
      <c r="AJ26"/>
      <c r="AK26"/>
      <c r="AL26"/>
      <c r="AM26"/>
      <c r="AN26"/>
      <c r="AO26"/>
    </row>
    <row r="27" spans="1:41" s="16" customFormat="1" ht="15.75" customHeight="1">
      <c r="A27"/>
      <c r="B27" s="281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0"/>
      <c r="AC27" s="55"/>
      <c r="AG27"/>
      <c r="AH27"/>
      <c r="AI27"/>
      <c r="AJ27"/>
      <c r="AK27"/>
      <c r="AL27"/>
      <c r="AM27"/>
      <c r="AN27"/>
      <c r="AO27"/>
    </row>
    <row r="28" spans="1:41" s="16" customFormat="1" ht="18.75">
      <c r="A28"/>
      <c r="B28" s="281"/>
      <c r="C28" s="284"/>
      <c r="D28" s="284"/>
      <c r="E28" s="284"/>
      <c r="F28" s="284"/>
      <c r="G28" s="284"/>
      <c r="H28" s="284"/>
      <c r="I28" s="284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55"/>
      <c r="AG28"/>
      <c r="AH28"/>
      <c r="AI28"/>
      <c r="AJ28"/>
      <c r="AK28"/>
      <c r="AL28"/>
      <c r="AM28"/>
      <c r="AN28"/>
      <c r="AO28"/>
    </row>
    <row r="29" spans="1:41" s="16" customFormat="1" ht="18">
      <c r="A29"/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9"/>
      <c r="AC29" s="55"/>
      <c r="AG29"/>
      <c r="AH29"/>
      <c r="AI29"/>
      <c r="AJ29"/>
      <c r="AK29"/>
      <c r="AL29"/>
      <c r="AM29"/>
      <c r="AN29"/>
      <c r="AO29"/>
    </row>
    <row r="30" spans="1:41" s="16" customFormat="1" ht="9" customHeight="1">
      <c r="A30"/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9"/>
      <c r="AC30" s="55"/>
      <c r="AG30"/>
      <c r="AH30"/>
      <c r="AI30"/>
      <c r="AJ30"/>
      <c r="AK30"/>
      <c r="AL30"/>
      <c r="AM30"/>
      <c r="AN30"/>
      <c r="AO30"/>
    </row>
  </sheetData>
  <sheetProtection/>
  <mergeCells count="43">
    <mergeCell ref="E1:W1"/>
    <mergeCell ref="X1:AB1"/>
    <mergeCell ref="B2:D2"/>
    <mergeCell ref="E2:W2"/>
    <mergeCell ref="B3:D3"/>
    <mergeCell ref="E3:W3"/>
    <mergeCell ref="B4:D4"/>
    <mergeCell ref="Y4:AB4"/>
    <mergeCell ref="A5:A9"/>
    <mergeCell ref="B5:B9"/>
    <mergeCell ref="C5:C9"/>
    <mergeCell ref="D5:AB5"/>
    <mergeCell ref="D6:D9"/>
    <mergeCell ref="E6:E9"/>
    <mergeCell ref="F6:F9"/>
    <mergeCell ref="G6:G9"/>
    <mergeCell ref="H6:H9"/>
    <mergeCell ref="I6:K6"/>
    <mergeCell ref="L6:L9"/>
    <mergeCell ref="M6:M9"/>
    <mergeCell ref="N6:Z6"/>
    <mergeCell ref="AA6:AA9"/>
    <mergeCell ref="Q8:Q9"/>
    <mergeCell ref="R8:R9"/>
    <mergeCell ref="S8:S9"/>
    <mergeCell ref="T8:T9"/>
    <mergeCell ref="I7:I9"/>
    <mergeCell ref="J7:J9"/>
    <mergeCell ref="K7:K9"/>
    <mergeCell ref="N7:N9"/>
    <mergeCell ref="O7:R7"/>
    <mergeCell ref="S7:Y7"/>
    <mergeCell ref="O8:O9"/>
    <mergeCell ref="P8:P9"/>
    <mergeCell ref="J23:AB23"/>
    <mergeCell ref="J28:AB28"/>
    <mergeCell ref="U8:U9"/>
    <mergeCell ref="V8:V9"/>
    <mergeCell ref="W8:W9"/>
    <mergeCell ref="X8:Y8"/>
    <mergeCell ref="J21:AB21"/>
    <mergeCell ref="AB6:AB9"/>
    <mergeCell ref="Z7:Z9"/>
  </mergeCells>
  <printOptions/>
  <pageMargins left="0.35433070866141736" right="0.1968503937007874" top="0.1968503937007874" bottom="0.1968503937007874" header="0.2362204724409449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3">
      <selection activeCell="D12" sqref="D12"/>
    </sheetView>
  </sheetViews>
  <sheetFormatPr defaultColWidth="8.83203125" defaultRowHeight="18"/>
  <cols>
    <col min="1" max="1" width="3" style="197" customWidth="1"/>
    <col min="2" max="2" width="16.91015625" style="29" customWidth="1"/>
    <col min="3" max="3" width="5" style="28" customWidth="1"/>
    <col min="4" max="4" width="3.41015625" style="28" customWidth="1"/>
    <col min="5" max="5" width="3" style="0" customWidth="1"/>
    <col min="6" max="6" width="3.08203125" style="0" customWidth="1"/>
    <col min="7" max="7" width="4" style="0" customWidth="1"/>
    <col min="8" max="8" width="3.66015625" style="0" customWidth="1"/>
    <col min="9" max="11" width="2.83203125" style="0" customWidth="1"/>
    <col min="12" max="12" width="2.75" style="0" customWidth="1"/>
    <col min="13" max="13" width="2.91015625" style="0" customWidth="1"/>
    <col min="14" max="14" width="2.75" style="0" customWidth="1"/>
    <col min="15" max="15" width="2.83203125" style="0" customWidth="1"/>
    <col min="16" max="16" width="3.91015625" style="0" customWidth="1"/>
    <col min="17" max="17" width="3.33203125" style="0" customWidth="1"/>
    <col min="18" max="18" width="3.66015625" style="0" customWidth="1"/>
    <col min="19" max="19" width="3.08203125" style="0" customWidth="1"/>
    <col min="20" max="20" width="3.25" style="0" customWidth="1"/>
    <col min="21" max="21" width="2.75" style="0" customWidth="1"/>
    <col min="22" max="23" width="2.66015625" style="0" customWidth="1"/>
    <col min="24" max="24" width="2.75" style="0" customWidth="1"/>
    <col min="25" max="25" width="3.33203125" style="0" customWidth="1"/>
    <col min="26" max="26" width="2.5" style="0" customWidth="1"/>
    <col min="27" max="27" width="3.25" style="0" customWidth="1"/>
    <col min="28" max="28" width="2.83203125" style="0" customWidth="1"/>
    <col min="29" max="31" width="2.75" style="30" customWidth="1"/>
    <col min="32" max="32" width="2.75" style="29" customWidth="1"/>
    <col min="33" max="41" width="2.66015625" style="29" customWidth="1"/>
    <col min="42" max="16384" width="8.83203125" style="29" customWidth="1"/>
  </cols>
  <sheetData>
    <row r="1" spans="1:28" ht="25.5" customHeight="1">
      <c r="A1" s="538" t="s">
        <v>441</v>
      </c>
      <c r="B1" s="538"/>
      <c r="C1" s="538"/>
      <c r="D1" s="538"/>
      <c r="E1" s="417" t="s">
        <v>68</v>
      </c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528" t="s">
        <v>69</v>
      </c>
      <c r="Y1" s="528"/>
      <c r="Z1" s="528"/>
      <c r="AA1" s="528"/>
      <c r="AB1" s="528"/>
    </row>
    <row r="2" spans="1:28" ht="18" customHeight="1">
      <c r="A2" s="463"/>
      <c r="B2" s="463"/>
      <c r="C2" s="463"/>
      <c r="D2" s="463"/>
      <c r="E2" s="417" t="s">
        <v>377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526" t="s">
        <v>67</v>
      </c>
      <c r="Y2" s="526"/>
      <c r="Z2" s="526"/>
      <c r="AA2" s="526"/>
      <c r="AB2" s="526"/>
    </row>
    <row r="3" spans="1:23" ht="9" customHeight="1" thickBot="1">
      <c r="A3" s="539"/>
      <c r="B3" s="539"/>
      <c r="C3" s="539"/>
      <c r="D3" s="53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</row>
    <row r="4" spans="1:31" ht="17.25" customHeight="1" thickTop="1">
      <c r="A4" s="536" t="s">
        <v>321</v>
      </c>
      <c r="B4" s="540" t="s">
        <v>49</v>
      </c>
      <c r="C4" s="540" t="s">
        <v>237</v>
      </c>
      <c r="D4" s="535" t="s">
        <v>296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2"/>
      <c r="AC4" s="16"/>
      <c r="AD4" s="16"/>
      <c r="AE4" s="16"/>
    </row>
    <row r="5" spans="1:31" ht="16.5" customHeight="1">
      <c r="A5" s="537"/>
      <c r="B5" s="519"/>
      <c r="C5" s="519"/>
      <c r="D5" s="530" t="s">
        <v>297</v>
      </c>
      <c r="E5" s="534" t="s">
        <v>65</v>
      </c>
      <c r="F5" s="530" t="s">
        <v>66</v>
      </c>
      <c r="G5" s="530" t="s">
        <v>50</v>
      </c>
      <c r="H5" s="530" t="s">
        <v>51</v>
      </c>
      <c r="I5" s="527" t="s">
        <v>52</v>
      </c>
      <c r="J5" s="527"/>
      <c r="K5" s="527"/>
      <c r="L5" s="530" t="s">
        <v>56</v>
      </c>
      <c r="M5" s="530" t="s">
        <v>55</v>
      </c>
      <c r="N5" s="527" t="s">
        <v>58</v>
      </c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30" t="s">
        <v>57</v>
      </c>
      <c r="AB5" s="533" t="s">
        <v>343</v>
      </c>
      <c r="AC5" s="16"/>
      <c r="AD5" s="16"/>
      <c r="AE5" s="16"/>
    </row>
    <row r="6" spans="1:31" ht="14.25" customHeight="1">
      <c r="A6" s="537"/>
      <c r="B6" s="519"/>
      <c r="C6" s="519"/>
      <c r="D6" s="530"/>
      <c r="E6" s="534"/>
      <c r="F6" s="530"/>
      <c r="G6" s="530"/>
      <c r="H6" s="530"/>
      <c r="I6" s="531" t="s">
        <v>237</v>
      </c>
      <c r="J6" s="530" t="s">
        <v>53</v>
      </c>
      <c r="K6" s="534" t="s">
        <v>54</v>
      </c>
      <c r="L6" s="530"/>
      <c r="M6" s="530"/>
      <c r="N6" s="530" t="s">
        <v>237</v>
      </c>
      <c r="O6" s="542" t="s">
        <v>59</v>
      </c>
      <c r="P6" s="543"/>
      <c r="Q6" s="543"/>
      <c r="R6" s="544"/>
      <c r="S6" s="542" t="s">
        <v>341</v>
      </c>
      <c r="T6" s="543"/>
      <c r="U6" s="543"/>
      <c r="V6" s="543"/>
      <c r="W6" s="543"/>
      <c r="X6" s="543"/>
      <c r="Y6" s="544"/>
      <c r="Z6" s="530" t="s">
        <v>61</v>
      </c>
      <c r="AA6" s="530"/>
      <c r="AB6" s="533"/>
      <c r="AC6" s="16"/>
      <c r="AD6" s="16"/>
      <c r="AE6" s="16"/>
    </row>
    <row r="7" spans="1:31" ht="26.25" customHeight="1">
      <c r="A7" s="537"/>
      <c r="B7" s="519"/>
      <c r="C7" s="519"/>
      <c r="D7" s="530"/>
      <c r="E7" s="534"/>
      <c r="F7" s="530"/>
      <c r="G7" s="530"/>
      <c r="H7" s="530"/>
      <c r="I7" s="531"/>
      <c r="J7" s="530"/>
      <c r="K7" s="534"/>
      <c r="L7" s="530"/>
      <c r="M7" s="530"/>
      <c r="N7" s="530"/>
      <c r="O7" s="530" t="s">
        <v>237</v>
      </c>
      <c r="P7" s="530" t="s">
        <v>314</v>
      </c>
      <c r="Q7" s="530" t="s">
        <v>315</v>
      </c>
      <c r="R7" s="530" t="s">
        <v>316</v>
      </c>
      <c r="S7" s="530" t="s">
        <v>237</v>
      </c>
      <c r="T7" s="530" t="s">
        <v>342</v>
      </c>
      <c r="U7" s="530" t="s">
        <v>319</v>
      </c>
      <c r="V7" s="530" t="s">
        <v>62</v>
      </c>
      <c r="W7" s="530" t="s">
        <v>63</v>
      </c>
      <c r="X7" s="530" t="s">
        <v>320</v>
      </c>
      <c r="Y7" s="530"/>
      <c r="Z7" s="530"/>
      <c r="AA7" s="530"/>
      <c r="AB7" s="533"/>
      <c r="AC7" s="16"/>
      <c r="AD7" s="16"/>
      <c r="AE7" s="16"/>
    </row>
    <row r="8" spans="1:31" ht="49.5" customHeight="1">
      <c r="A8" s="537"/>
      <c r="B8" s="519"/>
      <c r="C8" s="519"/>
      <c r="D8" s="531"/>
      <c r="E8" s="545"/>
      <c r="F8" s="530"/>
      <c r="G8" s="531"/>
      <c r="H8" s="531"/>
      <c r="I8" s="531"/>
      <c r="J8" s="530"/>
      <c r="K8" s="534"/>
      <c r="L8" s="531"/>
      <c r="M8" s="531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272" t="s">
        <v>237</v>
      </c>
      <c r="Y8" s="273" t="s">
        <v>64</v>
      </c>
      <c r="Z8" s="530"/>
      <c r="AA8" s="530"/>
      <c r="AB8" s="533"/>
      <c r="AC8" s="16"/>
      <c r="AD8" s="16"/>
      <c r="AE8" s="16"/>
    </row>
    <row r="9" spans="1:31" ht="13.5" customHeight="1" thickBot="1">
      <c r="A9" s="261">
        <v>1</v>
      </c>
      <c r="B9" s="262">
        <v>2</v>
      </c>
      <c r="C9" s="265" t="s">
        <v>322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/>
      <c r="K9" s="263"/>
      <c r="L9" s="263">
        <v>10</v>
      </c>
      <c r="M9" s="263">
        <v>11</v>
      </c>
      <c r="N9" s="263">
        <v>12</v>
      </c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>
        <v>13</v>
      </c>
      <c r="AB9" s="264">
        <v>14</v>
      </c>
      <c r="AC9" s="16"/>
      <c r="AD9" s="16"/>
      <c r="AE9" s="16"/>
    </row>
    <row r="10" spans="1:43" ht="27.75" customHeight="1" thickTop="1">
      <c r="A10" s="259">
        <v>1</v>
      </c>
      <c r="B10" s="260" t="s">
        <v>332</v>
      </c>
      <c r="C10" s="266"/>
      <c r="D10" s="267">
        <f>D11+D12+D13</f>
        <v>0</v>
      </c>
      <c r="E10" s="267">
        <f aca="true" t="shared" si="0" ref="E10:AA10">E11+E12+E13</f>
        <v>0</v>
      </c>
      <c r="F10" s="267">
        <f t="shared" si="0"/>
        <v>0</v>
      </c>
      <c r="G10" s="267">
        <f t="shared" si="0"/>
        <v>0</v>
      </c>
      <c r="H10" s="267">
        <f t="shared" si="0"/>
        <v>0</v>
      </c>
      <c r="I10" s="267">
        <f t="shared" si="0"/>
        <v>0</v>
      </c>
      <c r="J10" s="267">
        <f t="shared" si="0"/>
        <v>0</v>
      </c>
      <c r="K10" s="267">
        <f t="shared" si="0"/>
        <v>0</v>
      </c>
      <c r="L10" s="267">
        <f t="shared" si="0"/>
        <v>0</v>
      </c>
      <c r="M10" s="267">
        <f t="shared" si="0"/>
        <v>0</v>
      </c>
      <c r="N10" s="267">
        <f t="shared" si="0"/>
        <v>0</v>
      </c>
      <c r="O10" s="267">
        <f t="shared" si="0"/>
        <v>0</v>
      </c>
      <c r="P10" s="267">
        <f t="shared" si="0"/>
        <v>0</v>
      </c>
      <c r="Q10" s="267">
        <f t="shared" si="0"/>
        <v>0</v>
      </c>
      <c r="R10" s="267">
        <f t="shared" si="0"/>
        <v>0</v>
      </c>
      <c r="S10" s="267">
        <f t="shared" si="0"/>
        <v>0</v>
      </c>
      <c r="T10" s="267">
        <f t="shared" si="0"/>
        <v>0</v>
      </c>
      <c r="U10" s="267">
        <f t="shared" si="0"/>
        <v>0</v>
      </c>
      <c r="V10" s="267">
        <f t="shared" si="0"/>
        <v>0</v>
      </c>
      <c r="W10" s="267">
        <f t="shared" si="0"/>
        <v>0</v>
      </c>
      <c r="X10" s="267">
        <f t="shared" si="0"/>
        <v>0</v>
      </c>
      <c r="Y10" s="267">
        <f t="shared" si="0"/>
        <v>0</v>
      </c>
      <c r="Z10" s="267">
        <f t="shared" si="0"/>
        <v>0</v>
      </c>
      <c r="AA10" s="267">
        <f t="shared" si="0"/>
        <v>0</v>
      </c>
      <c r="AB10" s="199">
        <f>AB11+AB12+AB13</f>
        <v>0</v>
      </c>
      <c r="AC10" s="30">
        <f>IF(C10&lt;&gt;SUM(D10:I10)+L10+M10+N10+AA10+AB10,"L","")</f>
      </c>
      <c r="AD10" s="16">
        <f>IF(OR(J10&lt;&gt;'B5'!$G$15,K10&lt;&gt;'B5'!$G$16,P10&lt;&gt;'B5'!$G$21,Q10&lt;&gt;'B5'!$G$22,R10&lt;&gt;'B5'!$G$23,T10&lt;&gt;'B5'!$G$25,U10&lt;&gt;'B5'!$G$26,V10&lt;&gt;'B5'!$G$27,W10&lt;&gt;'B5'!$G$28,Y10&lt;&gt;'B5'!$G$30,Z10&lt;&gt;'B5'!$G$31),"L","")</f>
      </c>
      <c r="AE10" s="16">
        <f>IF(D10&lt;&gt;'B5'!$G$9,"L","")</f>
      </c>
      <c r="AF10" s="16">
        <f>IF(E10&lt;&gt;'B5'!$G$10,"L","")</f>
      </c>
      <c r="AG10" s="16">
        <f>IF(F10&lt;&gt;'B5'!$G$11,"L","")</f>
      </c>
      <c r="AH10" s="16">
        <f>IF(G10&lt;&gt;'B5'!$G$12,"L","")</f>
      </c>
      <c r="AI10" s="16">
        <f>IF(H10&lt;&gt;'B5'!$G$13,"L","")</f>
      </c>
      <c r="AJ10" s="16">
        <f>IF(I10&lt;&gt;'B5'!$G$14,"L","")</f>
      </c>
      <c r="AK10" s="16">
        <f>IF(L10&lt;&gt;'B5'!$G$17,"L","")</f>
      </c>
      <c r="AL10" s="16">
        <f>IF(M10&lt;&gt;'B5'!$G$18,"L","")</f>
      </c>
      <c r="AM10" s="16">
        <f>IF(N10&lt;&gt;'B5'!$G$19,"L","")</f>
      </c>
      <c r="AN10" s="16">
        <f>IF(AA10&lt;&gt;'B5'!$G$32,"L","")</f>
      </c>
      <c r="AO10" s="16">
        <f>IF(AB10&lt;&gt;'B5'!$G$33,"L","")</f>
      </c>
      <c r="AP10" s="30"/>
      <c r="AQ10" s="30"/>
    </row>
    <row r="11" spans="1:43" ht="27.75" customHeight="1">
      <c r="A11" s="255">
        <v>2</v>
      </c>
      <c r="B11" s="254" t="s">
        <v>333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30">
        <f aca="true" t="shared" si="1" ref="AC11:AC21">IF(C11&lt;&gt;SUM(D11:I11)+L11+M11+N11+AA11+AB11,"L","")</f>
      </c>
      <c r="AD11" s="16"/>
      <c r="AE11" s="30">
        <f>IF(I10&lt;&gt;J10+K10,"L","")</f>
      </c>
      <c r="AF11" s="30">
        <f>IF(N10&lt;&gt;O10+S10+Z10,"L","")</f>
      </c>
      <c r="AG11" s="30">
        <f>IF(O10&lt;&gt;P10+Q10+R10,"L","")</f>
      </c>
      <c r="AH11" s="30">
        <f>IF(S10&lt;&gt;T10+U10+V10+W10+X10,"L","")</f>
      </c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29" ht="27.75" customHeight="1">
      <c r="A12" s="255">
        <v>3</v>
      </c>
      <c r="B12" s="254" t="s">
        <v>334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30">
        <f t="shared" si="1"/>
      </c>
    </row>
    <row r="13" spans="1:29" ht="18" customHeight="1">
      <c r="A13" s="255">
        <v>4</v>
      </c>
      <c r="B13" s="254" t="s">
        <v>335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30">
        <f t="shared" si="1"/>
      </c>
    </row>
    <row r="14" spans="1:29" ht="13.5" customHeight="1">
      <c r="A14" s="256" t="s">
        <v>325</v>
      </c>
      <c r="B14" s="254" t="s">
        <v>326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30">
        <f t="shared" si="1"/>
      </c>
    </row>
    <row r="15" spans="1:29" ht="13.5" customHeight="1">
      <c r="A15" s="256" t="s">
        <v>325</v>
      </c>
      <c r="B15" s="254" t="s">
        <v>328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30">
        <f t="shared" si="1"/>
      </c>
    </row>
    <row r="16" spans="1:29" ht="13.5" customHeight="1">
      <c r="A16" s="256" t="s">
        <v>325</v>
      </c>
      <c r="B16" s="254" t="s">
        <v>327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30">
        <f t="shared" si="1"/>
      </c>
    </row>
    <row r="17" spans="1:30" ht="13.5" customHeight="1">
      <c r="A17" s="256" t="s">
        <v>325</v>
      </c>
      <c r="B17" s="254" t="s">
        <v>329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30">
        <f t="shared" si="1"/>
      </c>
      <c r="AD17" s="30">
        <f>IF(C17&lt;&gt;SUM(C18:C21),"L","")</f>
      </c>
    </row>
    <row r="18" spans="1:29" ht="27.75" customHeight="1">
      <c r="A18" s="541" t="s">
        <v>60</v>
      </c>
      <c r="B18" s="254" t="s">
        <v>340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30">
        <f t="shared" si="1"/>
      </c>
    </row>
    <row r="19" spans="1:29" ht="27.75" customHeight="1">
      <c r="A19" s="541"/>
      <c r="B19" s="254" t="s">
        <v>336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30">
        <f t="shared" si="1"/>
      </c>
    </row>
    <row r="20" spans="1:29" ht="27.75" customHeight="1">
      <c r="A20" s="541"/>
      <c r="B20" s="254" t="s">
        <v>337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30">
        <f t="shared" si="1"/>
      </c>
    </row>
    <row r="21" spans="1:29" ht="13.5" customHeight="1">
      <c r="A21" s="541"/>
      <c r="B21" s="254" t="s">
        <v>338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30">
        <f t="shared" si="1"/>
      </c>
    </row>
    <row r="22" spans="1:29" ht="18" customHeight="1" thickBot="1">
      <c r="A22" s="257">
        <v>5</v>
      </c>
      <c r="B22" s="258" t="s">
        <v>339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30">
        <f>IF(C22&lt;&gt;SUM(D22:I22)+L22+M22+N22+AA22+AB22,"L","")</f>
      </c>
    </row>
    <row r="23" spans="2:28" ht="18.75" customHeight="1" thickTop="1">
      <c r="B23" s="9"/>
      <c r="C23" s="9"/>
      <c r="D23" s="9"/>
      <c r="E23" s="9"/>
      <c r="F23" s="9"/>
      <c r="G23" s="9"/>
      <c r="H23" s="9"/>
      <c r="I23" s="9"/>
      <c r="J23" s="532" t="s">
        <v>415</v>
      </c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</row>
    <row r="24" spans="2:28" ht="18.75">
      <c r="B24" s="117" t="s">
        <v>109</v>
      </c>
      <c r="C24" s="56"/>
      <c r="D24" s="56"/>
      <c r="E24" s="56"/>
      <c r="F24" s="56"/>
      <c r="G24" s="56"/>
      <c r="H24" s="56"/>
      <c r="I24" s="56"/>
      <c r="J24" s="337"/>
      <c r="K24" s="337"/>
      <c r="L24" s="337"/>
      <c r="M24" s="337"/>
      <c r="N24" s="337"/>
      <c r="O24" s="337"/>
      <c r="P24" s="337"/>
      <c r="Q24" s="337"/>
      <c r="R24" s="337" t="s">
        <v>438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</row>
    <row r="25" spans="2:28" ht="18.75">
      <c r="B25" s="281"/>
      <c r="C25" s="284"/>
      <c r="D25" s="284"/>
      <c r="E25" s="284"/>
      <c r="F25" s="284"/>
      <c r="G25" s="284"/>
      <c r="H25" s="284"/>
      <c r="I25" s="284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2:28" ht="18.75">
      <c r="B26" s="281"/>
      <c r="C26" s="284"/>
      <c r="D26" s="284"/>
      <c r="E26" s="284"/>
      <c r="F26" s="284"/>
      <c r="G26" s="284"/>
      <c r="H26" s="284"/>
      <c r="I26" s="284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</row>
    <row r="27" spans="2:28" ht="18.75">
      <c r="B27" s="285"/>
      <c r="C27" s="286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</row>
    <row r="28" spans="2:28" ht="15" customHeight="1">
      <c r="B28" s="285"/>
      <c r="C28" s="286"/>
      <c r="D28" s="286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</row>
    <row r="29" spans="2:28" ht="18.75">
      <c r="B29" s="285"/>
      <c r="C29" s="286"/>
      <c r="D29" s="286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</row>
    <row r="30" spans="1:28" ht="18.75">
      <c r="A30" s="288"/>
      <c r="B30" s="290"/>
      <c r="C30" s="289"/>
      <c r="D30" s="289"/>
      <c r="E30" s="287"/>
      <c r="F30" s="287"/>
      <c r="G30" s="287"/>
      <c r="H30" s="287"/>
      <c r="I30" s="287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</row>
  </sheetData>
  <sheetProtection/>
  <mergeCells count="43">
    <mergeCell ref="J30:AB30"/>
    <mergeCell ref="A18:A21"/>
    <mergeCell ref="O6:R6"/>
    <mergeCell ref="O7:O8"/>
    <mergeCell ref="S6:Y6"/>
    <mergeCell ref="S7:S8"/>
    <mergeCell ref="E5:E8"/>
    <mergeCell ref="F5:F8"/>
    <mergeCell ref="D5:D8"/>
    <mergeCell ref="A1:D1"/>
    <mergeCell ref="A2:D2"/>
    <mergeCell ref="A3:D3"/>
    <mergeCell ref="G5:G8"/>
    <mergeCell ref="E1:W1"/>
    <mergeCell ref="C4:C8"/>
    <mergeCell ref="U7:U8"/>
    <mergeCell ref="B4:B8"/>
    <mergeCell ref="N6:N8"/>
    <mergeCell ref="H5:H8"/>
    <mergeCell ref="I6:I8"/>
    <mergeCell ref="L5:L8"/>
    <mergeCell ref="V7:V8"/>
    <mergeCell ref="A4:A8"/>
    <mergeCell ref="J23:AB23"/>
    <mergeCell ref="P7:P8"/>
    <mergeCell ref="Q7:Q8"/>
    <mergeCell ref="AB5:AB8"/>
    <mergeCell ref="K6:K8"/>
    <mergeCell ref="W7:W8"/>
    <mergeCell ref="J6:J8"/>
    <mergeCell ref="AA5:AA8"/>
    <mergeCell ref="X7:Y7"/>
    <mergeCell ref="I5:K5"/>
    <mergeCell ref="N5:Z5"/>
    <mergeCell ref="X1:AB1"/>
    <mergeCell ref="E2:W2"/>
    <mergeCell ref="E3:W3"/>
    <mergeCell ref="M5:M8"/>
    <mergeCell ref="R7:R8"/>
    <mergeCell ref="X2:AB2"/>
    <mergeCell ref="Z6:Z8"/>
    <mergeCell ref="D4:AB4"/>
    <mergeCell ref="T7:T8"/>
  </mergeCells>
  <printOptions/>
  <pageMargins left="0.35433070866141736" right="0.16" top="0.1968503937007874" bottom="0.11811023622047245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xuanhuong</cp:lastModifiedBy>
  <cp:lastPrinted>2020-09-10T20:46:18Z</cp:lastPrinted>
  <dcterms:created xsi:type="dcterms:W3CDTF">2006-05-24T07:45:32Z</dcterms:created>
  <dcterms:modified xsi:type="dcterms:W3CDTF">2020-12-02T08:18:26Z</dcterms:modified>
  <cp:category/>
  <cp:version/>
  <cp:contentType/>
  <cp:contentStatus/>
</cp:coreProperties>
</file>